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4240" windowHeight="13740"/>
  </bookViews>
  <sheets>
    <sheet name="C.2" sheetId="22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C.3.6" sheetId="16" r:id="rId14"/>
    <sheet name="C.4.6" sheetId="17" r:id="rId15"/>
    <sheet name="C.3.7" sheetId="18" r:id="rId16"/>
    <sheet name="C.4.7" sheetId="19" r:id="rId17"/>
    <sheet name="C.3.8" sheetId="20" r:id="rId18"/>
    <sheet name="C.4.8" sheetId="21" r:id="rId19"/>
    <sheet name="B.1" sheetId="23" r:id="rId20"/>
    <sheet name="B.2" sheetId="24" r:id="rId21"/>
    <sheet name="B.2.1" sheetId="25" r:id="rId22"/>
    <sheet name="B.2.2" sheetId="26" r:id="rId23"/>
    <sheet name="B.2.3" sheetId="27" r:id="rId24"/>
    <sheet name="B.2.4" sheetId="28" r:id="rId25"/>
    <sheet name="B.2.5" sheetId="29" r:id="rId26"/>
    <sheet name="B.2.6" sheetId="30" r:id="rId27"/>
    <sheet name="B.2.7" sheetId="31" r:id="rId28"/>
    <sheet name="B.2.8" sheetId="32" r:id="rId29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_FilterDatabase" localSheetId="13" hidden="1">C.3.6!$Z$1:$Z$247</definedName>
    <definedName name="_xlnm._FilterDatabase" localSheetId="15" hidden="1">C.3.7!$Z$1:$Z$247</definedName>
    <definedName name="_xlnm._FilterDatabase" localSheetId="17" hidden="1">C.3.8!$Z$1:$Z$247</definedName>
    <definedName name="_xlnm.Print_Area" localSheetId="19">B.1!$A$1:$O$40</definedName>
  </definedNames>
  <calcPr calcId="145621"/>
</workbook>
</file>

<file path=xl/calcChain.xml><?xml version="1.0" encoding="utf-8"?>
<calcChain xmlns="http://schemas.openxmlformats.org/spreadsheetml/2006/main">
  <c r="M81" i="32" l="1"/>
  <c r="M77" i="32" s="1"/>
  <c r="L81" i="32"/>
  <c r="K81" i="32"/>
  <c r="J81" i="32"/>
  <c r="I81" i="32"/>
  <c r="I77" i="32" s="1"/>
  <c r="H81" i="32"/>
  <c r="G81" i="32"/>
  <c r="F81" i="32"/>
  <c r="E81" i="32"/>
  <c r="E77" i="32" s="1"/>
  <c r="M78" i="32"/>
  <c r="L78" i="32"/>
  <c r="L77" i="32" s="1"/>
  <c r="K78" i="32"/>
  <c r="J78" i="32"/>
  <c r="J77" i="32" s="1"/>
  <c r="I78" i="32"/>
  <c r="H78" i="32"/>
  <c r="H77" i="32" s="1"/>
  <c r="G78" i="32"/>
  <c r="F78" i="32"/>
  <c r="F77" i="32" s="1"/>
  <c r="E78" i="32"/>
  <c r="K77" i="32"/>
  <c r="G77" i="32"/>
  <c r="M73" i="32"/>
  <c r="L73" i="32"/>
  <c r="K73" i="32"/>
  <c r="J73" i="32"/>
  <c r="I73" i="32"/>
  <c r="H73" i="32"/>
  <c r="G73" i="32"/>
  <c r="F73" i="32"/>
  <c r="E73" i="32"/>
  <c r="M68" i="32"/>
  <c r="M64" i="32" s="1"/>
  <c r="L68" i="32"/>
  <c r="K68" i="32"/>
  <c r="J68" i="32"/>
  <c r="I68" i="32"/>
  <c r="I64" i="32" s="1"/>
  <c r="H68" i="32"/>
  <c r="G68" i="32"/>
  <c r="F68" i="32"/>
  <c r="E68" i="32"/>
  <c r="E64" i="32" s="1"/>
  <c r="M65" i="32"/>
  <c r="L65" i="32"/>
  <c r="L64" i="32" s="1"/>
  <c r="K65" i="32"/>
  <c r="J65" i="32"/>
  <c r="J64" i="32" s="1"/>
  <c r="I65" i="32"/>
  <c r="H65" i="32"/>
  <c r="H64" i="32" s="1"/>
  <c r="G65" i="32"/>
  <c r="F65" i="32"/>
  <c r="F64" i="32" s="1"/>
  <c r="E65" i="32"/>
  <c r="K64" i="32"/>
  <c r="G64" i="32"/>
  <c r="M59" i="32"/>
  <c r="L59" i="32"/>
  <c r="K59" i="32"/>
  <c r="J59" i="32"/>
  <c r="I59" i="32"/>
  <c r="H59" i="32"/>
  <c r="G59" i="32"/>
  <c r="F59" i="32"/>
  <c r="E59" i="32"/>
  <c r="M56" i="32"/>
  <c r="M52" i="32" s="1"/>
  <c r="L56" i="32"/>
  <c r="K56" i="32"/>
  <c r="J56" i="32"/>
  <c r="I56" i="32"/>
  <c r="I52" i="32" s="1"/>
  <c r="H56" i="32"/>
  <c r="G56" i="32"/>
  <c r="F56" i="32"/>
  <c r="E56" i="32"/>
  <c r="E52" i="32" s="1"/>
  <c r="M53" i="32"/>
  <c r="L53" i="32"/>
  <c r="L52" i="32" s="1"/>
  <c r="L51" i="32" s="1"/>
  <c r="K53" i="32"/>
  <c r="J53" i="32"/>
  <c r="J52" i="32" s="1"/>
  <c r="I53" i="32"/>
  <c r="H53" i="32"/>
  <c r="H52" i="32" s="1"/>
  <c r="H51" i="32" s="1"/>
  <c r="G53" i="32"/>
  <c r="F53" i="32"/>
  <c r="F52" i="32" s="1"/>
  <c r="E53" i="32"/>
  <c r="K52" i="32"/>
  <c r="K51" i="32" s="1"/>
  <c r="G52" i="32"/>
  <c r="G51" i="32" s="1"/>
  <c r="M47" i="32"/>
  <c r="M4" i="32" s="1"/>
  <c r="L47" i="32"/>
  <c r="K47" i="32"/>
  <c r="J47" i="32"/>
  <c r="I47" i="32"/>
  <c r="I4" i="32" s="1"/>
  <c r="H47" i="32"/>
  <c r="G47" i="32"/>
  <c r="F47" i="32"/>
  <c r="E47" i="32"/>
  <c r="E4" i="32" s="1"/>
  <c r="M8" i="32"/>
  <c r="L8" i="32"/>
  <c r="K8" i="32"/>
  <c r="J8" i="32"/>
  <c r="J4" i="32" s="1"/>
  <c r="I8" i="32"/>
  <c r="H8" i="32"/>
  <c r="G8" i="32"/>
  <c r="F8" i="32"/>
  <c r="F4" i="32" s="1"/>
  <c r="E8" i="32"/>
  <c r="M5" i="32"/>
  <c r="L5" i="32"/>
  <c r="K5" i="32"/>
  <c r="K4" i="32" s="1"/>
  <c r="J5" i="32"/>
  <c r="I5" i="32"/>
  <c r="H5" i="32"/>
  <c r="G5" i="32"/>
  <c r="G4" i="32" s="1"/>
  <c r="F5" i="32"/>
  <c r="E5" i="32"/>
  <c r="L4" i="32"/>
  <c r="L92" i="32" s="1"/>
  <c r="H4" i="32"/>
  <c r="M81" i="31"/>
  <c r="L81" i="31"/>
  <c r="K81" i="31"/>
  <c r="J81" i="31"/>
  <c r="J77" i="31" s="1"/>
  <c r="I81" i="31"/>
  <c r="H81" i="31"/>
  <c r="G81" i="31"/>
  <c r="F81" i="31"/>
  <c r="F77" i="31" s="1"/>
  <c r="E81" i="31"/>
  <c r="M78" i="31"/>
  <c r="L78" i="31"/>
  <c r="K78" i="31"/>
  <c r="K77" i="31" s="1"/>
  <c r="J78" i="31"/>
  <c r="I78" i="31"/>
  <c r="H78" i="31"/>
  <c r="G78" i="31"/>
  <c r="G77" i="31" s="1"/>
  <c r="F78" i="31"/>
  <c r="E78" i="31"/>
  <c r="M77" i="31"/>
  <c r="L77" i="31"/>
  <c r="I77" i="31"/>
  <c r="H77" i="31"/>
  <c r="E77" i="31"/>
  <c r="M73" i="31"/>
  <c r="L73" i="31"/>
  <c r="K73" i="31"/>
  <c r="J73" i="31"/>
  <c r="I73" i="31"/>
  <c r="H73" i="31"/>
  <c r="G73" i="31"/>
  <c r="F73" i="31"/>
  <c r="E73" i="31"/>
  <c r="M68" i="31"/>
  <c r="L68" i="31"/>
  <c r="K68" i="31"/>
  <c r="J68" i="31"/>
  <c r="J64" i="31" s="1"/>
  <c r="I68" i="31"/>
  <c r="H68" i="31"/>
  <c r="G68" i="31"/>
  <c r="F68" i="31"/>
  <c r="F64" i="31" s="1"/>
  <c r="E68" i="31"/>
  <c r="M65" i="31"/>
  <c r="L65" i="31"/>
  <c r="K65" i="31"/>
  <c r="K64" i="31" s="1"/>
  <c r="J65" i="31"/>
  <c r="I65" i="31"/>
  <c r="H65" i="31"/>
  <c r="G65" i="31"/>
  <c r="G64" i="31" s="1"/>
  <c r="F65" i="31"/>
  <c r="E65" i="31"/>
  <c r="M64" i="31"/>
  <c r="L64" i="31"/>
  <c r="I64" i="31"/>
  <c r="H64" i="31"/>
  <c r="E64" i="31"/>
  <c r="M59" i="31"/>
  <c r="L59" i="31"/>
  <c r="K59" i="31"/>
  <c r="J59" i="31"/>
  <c r="I59" i="31"/>
  <c r="H59" i="31"/>
  <c r="G59" i="31"/>
  <c r="F59" i="31"/>
  <c r="E59" i="31"/>
  <c r="M56" i="31"/>
  <c r="L56" i="31"/>
  <c r="K56" i="31"/>
  <c r="J56" i="31"/>
  <c r="J52" i="31" s="1"/>
  <c r="J51" i="31" s="1"/>
  <c r="I56" i="31"/>
  <c r="H56" i="31"/>
  <c r="G56" i="31"/>
  <c r="F56" i="31"/>
  <c r="F52" i="31" s="1"/>
  <c r="F51" i="31" s="1"/>
  <c r="E56" i="31"/>
  <c r="M53" i="31"/>
  <c r="L53" i="31"/>
  <c r="K53" i="31"/>
  <c r="K52" i="31" s="1"/>
  <c r="K51" i="31" s="1"/>
  <c r="J53" i="31"/>
  <c r="I53" i="31"/>
  <c r="H53" i="31"/>
  <c r="G53" i="31"/>
  <c r="G52" i="31" s="1"/>
  <c r="G51" i="31" s="1"/>
  <c r="F53" i="31"/>
  <c r="E53" i="31"/>
  <c r="M52" i="31"/>
  <c r="L52" i="31"/>
  <c r="L51" i="31" s="1"/>
  <c r="I52" i="31"/>
  <c r="H52" i="31"/>
  <c r="H51" i="31" s="1"/>
  <c r="E52" i="31"/>
  <c r="M51" i="31"/>
  <c r="I51" i="31"/>
  <c r="E51" i="31"/>
  <c r="M47" i="31"/>
  <c r="L47" i="31"/>
  <c r="K47" i="31"/>
  <c r="J47" i="31"/>
  <c r="I47" i="31"/>
  <c r="H47" i="31"/>
  <c r="G47" i="31"/>
  <c r="F47" i="31"/>
  <c r="E47" i="31"/>
  <c r="M8" i="31"/>
  <c r="L8" i="31"/>
  <c r="K8" i="31"/>
  <c r="K4" i="31" s="1"/>
  <c r="J8" i="31"/>
  <c r="I8" i="31"/>
  <c r="H8" i="31"/>
  <c r="G8" i="31"/>
  <c r="G4" i="31" s="1"/>
  <c r="F8" i="31"/>
  <c r="E8" i="31"/>
  <c r="M5" i="31"/>
  <c r="L5" i="31"/>
  <c r="L4" i="31" s="1"/>
  <c r="K5" i="31"/>
  <c r="J5" i="31"/>
  <c r="J4" i="31" s="1"/>
  <c r="J92" i="31" s="1"/>
  <c r="I5" i="31"/>
  <c r="H5" i="31"/>
  <c r="H4" i="31" s="1"/>
  <c r="H92" i="31" s="1"/>
  <c r="G5" i="31"/>
  <c r="F5" i="31"/>
  <c r="F4" i="31" s="1"/>
  <c r="F92" i="31" s="1"/>
  <c r="E5" i="31"/>
  <c r="M4" i="31"/>
  <c r="M92" i="31" s="1"/>
  <c r="I4" i="31"/>
  <c r="I92" i="31" s="1"/>
  <c r="E4" i="31"/>
  <c r="E92" i="31" s="1"/>
  <c r="M81" i="30"/>
  <c r="L81" i="30"/>
  <c r="K81" i="30"/>
  <c r="K77" i="30" s="1"/>
  <c r="J81" i="30"/>
  <c r="I81" i="30"/>
  <c r="H81" i="30"/>
  <c r="G81" i="30"/>
  <c r="G77" i="30" s="1"/>
  <c r="F81" i="30"/>
  <c r="E81" i="30"/>
  <c r="M78" i="30"/>
  <c r="L78" i="30"/>
  <c r="L77" i="30" s="1"/>
  <c r="K78" i="30"/>
  <c r="J78" i="30"/>
  <c r="I78" i="30"/>
  <c r="H78" i="30"/>
  <c r="H77" i="30" s="1"/>
  <c r="G78" i="30"/>
  <c r="F78" i="30"/>
  <c r="E78" i="30"/>
  <c r="M77" i="30"/>
  <c r="J77" i="30"/>
  <c r="I77" i="30"/>
  <c r="F77" i="30"/>
  <c r="E77" i="30"/>
  <c r="M73" i="30"/>
  <c r="L73" i="30"/>
  <c r="K73" i="30"/>
  <c r="J73" i="30"/>
  <c r="I73" i="30"/>
  <c r="H73" i="30"/>
  <c r="G73" i="30"/>
  <c r="F73" i="30"/>
  <c r="E73" i="30"/>
  <c r="M68" i="30"/>
  <c r="L68" i="30"/>
  <c r="K68" i="30"/>
  <c r="K64" i="30" s="1"/>
  <c r="J68" i="30"/>
  <c r="I68" i="30"/>
  <c r="H68" i="30"/>
  <c r="G68" i="30"/>
  <c r="G64" i="30" s="1"/>
  <c r="F68" i="30"/>
  <c r="E68" i="30"/>
  <c r="M65" i="30"/>
  <c r="L65" i="30"/>
  <c r="L64" i="30" s="1"/>
  <c r="K65" i="30"/>
  <c r="J65" i="30"/>
  <c r="I65" i="30"/>
  <c r="H65" i="30"/>
  <c r="H64" i="30" s="1"/>
  <c r="G65" i="30"/>
  <c r="F65" i="30"/>
  <c r="E65" i="30"/>
  <c r="M64" i="30"/>
  <c r="J64" i="30"/>
  <c r="I64" i="30"/>
  <c r="F64" i="30"/>
  <c r="E64" i="30"/>
  <c r="M59" i="30"/>
  <c r="L59" i="30"/>
  <c r="K59" i="30"/>
  <c r="J59" i="30"/>
  <c r="I59" i="30"/>
  <c r="H59" i="30"/>
  <c r="G59" i="30"/>
  <c r="F59" i="30"/>
  <c r="E59" i="30"/>
  <c r="M56" i="30"/>
  <c r="L56" i="30"/>
  <c r="K56" i="30"/>
  <c r="K52" i="30" s="1"/>
  <c r="K51" i="30" s="1"/>
  <c r="J56" i="30"/>
  <c r="I56" i="30"/>
  <c r="H56" i="30"/>
  <c r="G56" i="30"/>
  <c r="G52" i="30" s="1"/>
  <c r="G51" i="30" s="1"/>
  <c r="F56" i="30"/>
  <c r="E56" i="30"/>
  <c r="M53" i="30"/>
  <c r="L53" i="30"/>
  <c r="L52" i="30" s="1"/>
  <c r="L51" i="30" s="1"/>
  <c r="K53" i="30"/>
  <c r="J53" i="30"/>
  <c r="I53" i="30"/>
  <c r="H53" i="30"/>
  <c r="H52" i="30" s="1"/>
  <c r="H51" i="30" s="1"/>
  <c r="G53" i="30"/>
  <c r="F53" i="30"/>
  <c r="E53" i="30"/>
  <c r="M52" i="30"/>
  <c r="M51" i="30" s="1"/>
  <c r="J52" i="30"/>
  <c r="I52" i="30"/>
  <c r="I51" i="30" s="1"/>
  <c r="F52" i="30"/>
  <c r="E52" i="30"/>
  <c r="E51" i="30" s="1"/>
  <c r="J51" i="30"/>
  <c r="F51" i="30"/>
  <c r="M47" i="30"/>
  <c r="L47" i="30"/>
  <c r="K47" i="30"/>
  <c r="K4" i="30" s="1"/>
  <c r="J47" i="30"/>
  <c r="I47" i="30"/>
  <c r="H47" i="30"/>
  <c r="G47" i="30"/>
  <c r="G4" i="30" s="1"/>
  <c r="F47" i="30"/>
  <c r="E47" i="30"/>
  <c r="M8" i="30"/>
  <c r="L8" i="30"/>
  <c r="L4" i="30" s="1"/>
  <c r="K8" i="30"/>
  <c r="J8" i="30"/>
  <c r="I8" i="30"/>
  <c r="H8" i="30"/>
  <c r="H4" i="30" s="1"/>
  <c r="G8" i="30"/>
  <c r="F8" i="30"/>
  <c r="E8" i="30"/>
  <c r="M5" i="30"/>
  <c r="M4" i="30" s="1"/>
  <c r="L5" i="30"/>
  <c r="K5" i="30"/>
  <c r="J5" i="30"/>
  <c r="I5" i="30"/>
  <c r="I4" i="30" s="1"/>
  <c r="I92" i="30" s="1"/>
  <c r="H5" i="30"/>
  <c r="G5" i="30"/>
  <c r="F5" i="30"/>
  <c r="E5" i="30"/>
  <c r="E4" i="30" s="1"/>
  <c r="J4" i="30"/>
  <c r="J92" i="30" s="1"/>
  <c r="F4" i="30"/>
  <c r="F92" i="30" s="1"/>
  <c r="M81" i="29"/>
  <c r="L81" i="29"/>
  <c r="L77" i="29" s="1"/>
  <c r="K81" i="29"/>
  <c r="J81" i="29"/>
  <c r="I81" i="29"/>
  <c r="H81" i="29"/>
  <c r="H77" i="29" s="1"/>
  <c r="G81" i="29"/>
  <c r="F81" i="29"/>
  <c r="E81" i="29"/>
  <c r="M78" i="29"/>
  <c r="M77" i="29" s="1"/>
  <c r="L78" i="29"/>
  <c r="K78" i="29"/>
  <c r="J78" i="29"/>
  <c r="I78" i="29"/>
  <c r="I77" i="29" s="1"/>
  <c r="H78" i="29"/>
  <c r="G78" i="29"/>
  <c r="F78" i="29"/>
  <c r="E78" i="29"/>
  <c r="E77" i="29" s="1"/>
  <c r="K77" i="29"/>
  <c r="J77" i="29"/>
  <c r="G77" i="29"/>
  <c r="F77" i="29"/>
  <c r="M73" i="29"/>
  <c r="L73" i="29"/>
  <c r="K73" i="29"/>
  <c r="J73" i="29"/>
  <c r="I73" i="29"/>
  <c r="H73" i="29"/>
  <c r="G73" i="29"/>
  <c r="G51" i="29" s="1"/>
  <c r="F73" i="29"/>
  <c r="E73" i="29"/>
  <c r="M68" i="29"/>
  <c r="L68" i="29"/>
  <c r="L64" i="29" s="1"/>
  <c r="K68" i="29"/>
  <c r="J68" i="29"/>
  <c r="I68" i="29"/>
  <c r="H68" i="29"/>
  <c r="H64" i="29" s="1"/>
  <c r="G68" i="29"/>
  <c r="F68" i="29"/>
  <c r="E68" i="29"/>
  <c r="M65" i="29"/>
  <c r="M64" i="29" s="1"/>
  <c r="L65" i="29"/>
  <c r="K65" i="29"/>
  <c r="J65" i="29"/>
  <c r="I65" i="29"/>
  <c r="I64" i="29" s="1"/>
  <c r="H65" i="29"/>
  <c r="G65" i="29"/>
  <c r="F65" i="29"/>
  <c r="E65" i="29"/>
  <c r="E64" i="29" s="1"/>
  <c r="K64" i="29"/>
  <c r="J64" i="29"/>
  <c r="G64" i="29"/>
  <c r="F64" i="29"/>
  <c r="M59" i="29"/>
  <c r="L59" i="29"/>
  <c r="K59" i="29"/>
  <c r="J59" i="29"/>
  <c r="I59" i="29"/>
  <c r="H59" i="29"/>
  <c r="G59" i="29"/>
  <c r="F59" i="29"/>
  <c r="E59" i="29"/>
  <c r="M56" i="29"/>
  <c r="L56" i="29"/>
  <c r="L52" i="29" s="1"/>
  <c r="K56" i="29"/>
  <c r="J56" i="29"/>
  <c r="I56" i="29"/>
  <c r="H56" i="29"/>
  <c r="H52" i="29" s="1"/>
  <c r="G56" i="29"/>
  <c r="F56" i="29"/>
  <c r="E56" i="29"/>
  <c r="M53" i="29"/>
  <c r="M52" i="29" s="1"/>
  <c r="L53" i="29"/>
  <c r="K53" i="29"/>
  <c r="J53" i="29"/>
  <c r="I53" i="29"/>
  <c r="I52" i="29" s="1"/>
  <c r="H53" i="29"/>
  <c r="G53" i="29"/>
  <c r="F53" i="29"/>
  <c r="E53" i="29"/>
  <c r="E52" i="29" s="1"/>
  <c r="K52" i="29"/>
  <c r="J52" i="29"/>
  <c r="J51" i="29" s="1"/>
  <c r="G52" i="29"/>
  <c r="F52" i="29"/>
  <c r="K51" i="29"/>
  <c r="M47" i="29"/>
  <c r="L47" i="29"/>
  <c r="L4" i="29" s="1"/>
  <c r="K47" i="29"/>
  <c r="J47" i="29"/>
  <c r="I47" i="29"/>
  <c r="H47" i="29"/>
  <c r="H4" i="29" s="1"/>
  <c r="G47" i="29"/>
  <c r="F47" i="29"/>
  <c r="E47" i="29"/>
  <c r="M8" i="29"/>
  <c r="M4" i="29" s="1"/>
  <c r="L8" i="29"/>
  <c r="K8" i="29"/>
  <c r="J8" i="29"/>
  <c r="I8" i="29"/>
  <c r="I4" i="29" s="1"/>
  <c r="H8" i="29"/>
  <c r="G8" i="29"/>
  <c r="F8" i="29"/>
  <c r="E8" i="29"/>
  <c r="M5" i="29"/>
  <c r="L5" i="29"/>
  <c r="K5" i="29"/>
  <c r="J5" i="29"/>
  <c r="J4" i="29" s="1"/>
  <c r="J92" i="29" s="1"/>
  <c r="I5" i="29"/>
  <c r="H5" i="29"/>
  <c r="G5" i="29"/>
  <c r="F5" i="29"/>
  <c r="F4" i="29" s="1"/>
  <c r="E5" i="29"/>
  <c r="E4" i="29" s="1"/>
  <c r="K4" i="29"/>
  <c r="G4" i="29"/>
  <c r="M81" i="28"/>
  <c r="M77" i="28" s="1"/>
  <c r="L81" i="28"/>
  <c r="K81" i="28"/>
  <c r="J81" i="28"/>
  <c r="I81" i="28"/>
  <c r="I77" i="28" s="1"/>
  <c r="H81" i="28"/>
  <c r="G81" i="28"/>
  <c r="F81" i="28"/>
  <c r="E81" i="28"/>
  <c r="E77" i="28" s="1"/>
  <c r="M78" i="28"/>
  <c r="L78" i="28"/>
  <c r="K78" i="28"/>
  <c r="J78" i="28"/>
  <c r="J77" i="28" s="1"/>
  <c r="I78" i="28"/>
  <c r="H78" i="28"/>
  <c r="G78" i="28"/>
  <c r="F78" i="28"/>
  <c r="F77" i="28" s="1"/>
  <c r="E78" i="28"/>
  <c r="L77" i="28"/>
  <c r="K77" i="28"/>
  <c r="H77" i="28"/>
  <c r="G77" i="28"/>
  <c r="M73" i="28"/>
  <c r="L73" i="28"/>
  <c r="L51" i="28" s="1"/>
  <c r="L92" i="28" s="1"/>
  <c r="K73" i="28"/>
  <c r="J73" i="28"/>
  <c r="I73" i="28"/>
  <c r="H73" i="28"/>
  <c r="G73" i="28"/>
  <c r="F73" i="28"/>
  <c r="E73" i="28"/>
  <c r="M68" i="28"/>
  <c r="M64" i="28" s="1"/>
  <c r="L68" i="28"/>
  <c r="K68" i="28"/>
  <c r="J68" i="28"/>
  <c r="I68" i="28"/>
  <c r="I64" i="28" s="1"/>
  <c r="H68" i="28"/>
  <c r="G68" i="28"/>
  <c r="F68" i="28"/>
  <c r="E68" i="28"/>
  <c r="E64" i="28" s="1"/>
  <c r="M65" i="28"/>
  <c r="L65" i="28"/>
  <c r="K65" i="28"/>
  <c r="J65" i="28"/>
  <c r="J64" i="28" s="1"/>
  <c r="I65" i="28"/>
  <c r="H65" i="28"/>
  <c r="G65" i="28"/>
  <c r="F65" i="28"/>
  <c r="F64" i="28" s="1"/>
  <c r="E65" i="28"/>
  <c r="L64" i="28"/>
  <c r="K64" i="28"/>
  <c r="H64" i="28"/>
  <c r="G64" i="28"/>
  <c r="M59" i="28"/>
  <c r="L59" i="28"/>
  <c r="K59" i="28"/>
  <c r="J59" i="28"/>
  <c r="I59" i="28"/>
  <c r="H59" i="28"/>
  <c r="H51" i="28" s="1"/>
  <c r="H92" i="28" s="1"/>
  <c r="G59" i="28"/>
  <c r="F59" i="28"/>
  <c r="E59" i="28"/>
  <c r="M56" i="28"/>
  <c r="M52" i="28" s="1"/>
  <c r="L56" i="28"/>
  <c r="K56" i="28"/>
  <c r="J56" i="28"/>
  <c r="I56" i="28"/>
  <c r="I52" i="28" s="1"/>
  <c r="H56" i="28"/>
  <c r="G56" i="28"/>
  <c r="F56" i="28"/>
  <c r="E56" i="28"/>
  <c r="E52" i="28" s="1"/>
  <c r="M53" i="28"/>
  <c r="L53" i="28"/>
  <c r="K53" i="28"/>
  <c r="J53" i="28"/>
  <c r="J52" i="28" s="1"/>
  <c r="I53" i="28"/>
  <c r="H53" i="28"/>
  <c r="G53" i="28"/>
  <c r="F53" i="28"/>
  <c r="F52" i="28" s="1"/>
  <c r="E53" i="28"/>
  <c r="L52" i="28"/>
  <c r="K52" i="28"/>
  <c r="H52" i="28"/>
  <c r="G52" i="28"/>
  <c r="G51" i="28" s="1"/>
  <c r="M47" i="28"/>
  <c r="M4" i="28" s="1"/>
  <c r="L47" i="28"/>
  <c r="K47" i="28"/>
  <c r="J47" i="28"/>
  <c r="I47" i="28"/>
  <c r="I4" i="28" s="1"/>
  <c r="H47" i="28"/>
  <c r="G47" i="28"/>
  <c r="F47" i="28"/>
  <c r="E47" i="28"/>
  <c r="E4" i="28" s="1"/>
  <c r="M8" i="28"/>
  <c r="L8" i="28"/>
  <c r="K8" i="28"/>
  <c r="J8" i="28"/>
  <c r="J4" i="28" s="1"/>
  <c r="I8" i="28"/>
  <c r="H8" i="28"/>
  <c r="G8" i="28"/>
  <c r="F8" i="28"/>
  <c r="F4" i="28" s="1"/>
  <c r="E8" i="28"/>
  <c r="M5" i="28"/>
  <c r="L5" i="28"/>
  <c r="K5" i="28"/>
  <c r="K4" i="28" s="1"/>
  <c r="J5" i="28"/>
  <c r="I5" i="28"/>
  <c r="H5" i="28"/>
  <c r="G5" i="28"/>
  <c r="G4" i="28" s="1"/>
  <c r="F5" i="28"/>
  <c r="E5" i="28"/>
  <c r="L4" i="28"/>
  <c r="H4" i="28"/>
  <c r="M81" i="27"/>
  <c r="L81" i="27"/>
  <c r="K81" i="27"/>
  <c r="J81" i="27"/>
  <c r="J77" i="27" s="1"/>
  <c r="I81" i="27"/>
  <c r="H81" i="27"/>
  <c r="G81" i="27"/>
  <c r="F81" i="27"/>
  <c r="F77" i="27" s="1"/>
  <c r="E81" i="27"/>
  <c r="M78" i="27"/>
  <c r="L78" i="27"/>
  <c r="K78" i="27"/>
  <c r="K77" i="27" s="1"/>
  <c r="J78" i="27"/>
  <c r="I78" i="27"/>
  <c r="H78" i="27"/>
  <c r="G78" i="27"/>
  <c r="G77" i="27" s="1"/>
  <c r="F78" i="27"/>
  <c r="E78" i="27"/>
  <c r="M77" i="27"/>
  <c r="L77" i="27"/>
  <c r="I77" i="27"/>
  <c r="H77" i="27"/>
  <c r="E77" i="27"/>
  <c r="M73" i="27"/>
  <c r="L73" i="27"/>
  <c r="K73" i="27"/>
  <c r="J73" i="27"/>
  <c r="I73" i="27"/>
  <c r="H73" i="27"/>
  <c r="G73" i="27"/>
  <c r="F73" i="27"/>
  <c r="E73" i="27"/>
  <c r="M68" i="27"/>
  <c r="L68" i="27"/>
  <c r="K68" i="27"/>
  <c r="J68" i="27"/>
  <c r="I68" i="27"/>
  <c r="H68" i="27"/>
  <c r="G68" i="27"/>
  <c r="F68" i="27"/>
  <c r="E68" i="27"/>
  <c r="M65" i="27"/>
  <c r="L65" i="27"/>
  <c r="K65" i="27"/>
  <c r="K64" i="27" s="1"/>
  <c r="J65" i="27"/>
  <c r="J64" i="27" s="1"/>
  <c r="I65" i="27"/>
  <c r="H65" i="27"/>
  <c r="G65" i="27"/>
  <c r="G64" i="27" s="1"/>
  <c r="F65" i="27"/>
  <c r="F64" i="27" s="1"/>
  <c r="E65" i="27"/>
  <c r="M64" i="27"/>
  <c r="L64" i="27"/>
  <c r="I64" i="27"/>
  <c r="H64" i="27"/>
  <c r="E64" i="27"/>
  <c r="M59" i="27"/>
  <c r="L59" i="27"/>
  <c r="K59" i="27"/>
  <c r="J59" i="27"/>
  <c r="I59" i="27"/>
  <c r="H59" i="27"/>
  <c r="G59" i="27"/>
  <c r="F59" i="27"/>
  <c r="E59" i="27"/>
  <c r="M56" i="27"/>
  <c r="L56" i="27"/>
  <c r="K56" i="27"/>
  <c r="J56" i="27"/>
  <c r="J52" i="27" s="1"/>
  <c r="I56" i="27"/>
  <c r="H56" i="27"/>
  <c r="G56" i="27"/>
  <c r="F56" i="27"/>
  <c r="F52" i="27" s="1"/>
  <c r="E56" i="27"/>
  <c r="M53" i="27"/>
  <c r="L53" i="27"/>
  <c r="K53" i="27"/>
  <c r="K52" i="27" s="1"/>
  <c r="K51" i="27" s="1"/>
  <c r="J53" i="27"/>
  <c r="I53" i="27"/>
  <c r="H53" i="27"/>
  <c r="G53" i="27"/>
  <c r="G52" i="27" s="1"/>
  <c r="G51" i="27" s="1"/>
  <c r="F53" i="27"/>
  <c r="E53" i="27"/>
  <c r="M52" i="27"/>
  <c r="L52" i="27"/>
  <c r="L51" i="27" s="1"/>
  <c r="I52" i="27"/>
  <c r="H52" i="27"/>
  <c r="H51" i="27" s="1"/>
  <c r="E52" i="27"/>
  <c r="M51" i="27"/>
  <c r="I51" i="27"/>
  <c r="E51" i="27"/>
  <c r="M47" i="27"/>
  <c r="L47" i="27"/>
  <c r="K47" i="27"/>
  <c r="J47" i="27"/>
  <c r="J4" i="27" s="1"/>
  <c r="I47" i="27"/>
  <c r="H47" i="27"/>
  <c r="G47" i="27"/>
  <c r="F47" i="27"/>
  <c r="F4" i="27" s="1"/>
  <c r="E47" i="27"/>
  <c r="M8" i="27"/>
  <c r="L8" i="27"/>
  <c r="K8" i="27"/>
  <c r="K4" i="27" s="1"/>
  <c r="K92" i="27" s="1"/>
  <c r="J8" i="27"/>
  <c r="I8" i="27"/>
  <c r="H8" i="27"/>
  <c r="G8" i="27"/>
  <c r="G4" i="27" s="1"/>
  <c r="G92" i="27" s="1"/>
  <c r="F8" i="27"/>
  <c r="E8" i="27"/>
  <c r="M5" i="27"/>
  <c r="L5" i="27"/>
  <c r="L4" i="27" s="1"/>
  <c r="L92" i="27" s="1"/>
  <c r="K5" i="27"/>
  <c r="J5" i="27"/>
  <c r="I5" i="27"/>
  <c r="H5" i="27"/>
  <c r="H4" i="27" s="1"/>
  <c r="H92" i="27" s="1"/>
  <c r="G5" i="27"/>
  <c r="F5" i="27"/>
  <c r="E5" i="27"/>
  <c r="M4" i="27"/>
  <c r="M92" i="27" s="1"/>
  <c r="I4" i="27"/>
  <c r="I92" i="27" s="1"/>
  <c r="E4" i="27"/>
  <c r="E92" i="27" s="1"/>
  <c r="M81" i="26"/>
  <c r="L81" i="26"/>
  <c r="K81" i="26"/>
  <c r="K77" i="26" s="1"/>
  <c r="J81" i="26"/>
  <c r="I81" i="26"/>
  <c r="H81" i="26"/>
  <c r="G81" i="26"/>
  <c r="G77" i="26" s="1"/>
  <c r="F81" i="26"/>
  <c r="E81" i="26"/>
  <c r="M78" i="26"/>
  <c r="L78" i="26"/>
  <c r="L77" i="26" s="1"/>
  <c r="K78" i="26"/>
  <c r="J78" i="26"/>
  <c r="I78" i="26"/>
  <c r="H78" i="26"/>
  <c r="H77" i="26" s="1"/>
  <c r="G78" i="26"/>
  <c r="F78" i="26"/>
  <c r="E78" i="26"/>
  <c r="M77" i="26"/>
  <c r="J77" i="26"/>
  <c r="I77" i="26"/>
  <c r="F77" i="26"/>
  <c r="E77" i="26"/>
  <c r="M73" i="26"/>
  <c r="L73" i="26"/>
  <c r="K73" i="26"/>
  <c r="J73" i="26"/>
  <c r="I73" i="26"/>
  <c r="H73" i="26"/>
  <c r="G73" i="26"/>
  <c r="F73" i="26"/>
  <c r="E73" i="26"/>
  <c r="M68" i="26"/>
  <c r="L68" i="26"/>
  <c r="K68" i="26"/>
  <c r="J68" i="26"/>
  <c r="I68" i="26"/>
  <c r="H68" i="26"/>
  <c r="G68" i="26"/>
  <c r="F68" i="26"/>
  <c r="E68" i="26"/>
  <c r="M65" i="26"/>
  <c r="L65" i="26"/>
  <c r="K65" i="26"/>
  <c r="K64" i="26" s="1"/>
  <c r="J65" i="26"/>
  <c r="J64" i="26" s="1"/>
  <c r="I65" i="26"/>
  <c r="H65" i="26"/>
  <c r="G65" i="26"/>
  <c r="G64" i="26" s="1"/>
  <c r="F65" i="26"/>
  <c r="F64" i="26" s="1"/>
  <c r="E65" i="26"/>
  <c r="M64" i="26"/>
  <c r="L64" i="26"/>
  <c r="I64" i="26"/>
  <c r="H64" i="26"/>
  <c r="E64" i="26"/>
  <c r="M59" i="26"/>
  <c r="L59" i="26"/>
  <c r="K59" i="26"/>
  <c r="J59" i="26"/>
  <c r="I59" i="26"/>
  <c r="H59" i="26"/>
  <c r="G59" i="26"/>
  <c r="F59" i="26"/>
  <c r="E59" i="26"/>
  <c r="M56" i="26"/>
  <c r="L56" i="26"/>
  <c r="K56" i="26"/>
  <c r="J56" i="26"/>
  <c r="I56" i="26"/>
  <c r="H56" i="26"/>
  <c r="G56" i="26"/>
  <c r="F56" i="26"/>
  <c r="E56" i="26"/>
  <c r="M53" i="26"/>
  <c r="L53" i="26"/>
  <c r="K53" i="26"/>
  <c r="K52" i="26" s="1"/>
  <c r="K51" i="26" s="1"/>
  <c r="J53" i="26"/>
  <c r="J52" i="26" s="1"/>
  <c r="J51" i="26" s="1"/>
  <c r="I53" i="26"/>
  <c r="H53" i="26"/>
  <c r="G53" i="26"/>
  <c r="G52" i="26" s="1"/>
  <c r="G51" i="26" s="1"/>
  <c r="F53" i="26"/>
  <c r="F52" i="26" s="1"/>
  <c r="F51" i="26" s="1"/>
  <c r="E53" i="26"/>
  <c r="M52" i="26"/>
  <c r="L52" i="26"/>
  <c r="L51" i="26" s="1"/>
  <c r="I52" i="26"/>
  <c r="H52" i="26"/>
  <c r="H51" i="26" s="1"/>
  <c r="E52" i="26"/>
  <c r="M51" i="26"/>
  <c r="I51" i="26"/>
  <c r="E51" i="26"/>
  <c r="M47" i="26"/>
  <c r="L47" i="26"/>
  <c r="K47" i="26"/>
  <c r="J47" i="26"/>
  <c r="J4" i="26" s="1"/>
  <c r="J92" i="26" s="1"/>
  <c r="I47" i="26"/>
  <c r="H47" i="26"/>
  <c r="G47" i="26"/>
  <c r="F47" i="26"/>
  <c r="F4" i="26" s="1"/>
  <c r="F92" i="26" s="1"/>
  <c r="E47" i="26"/>
  <c r="M8" i="26"/>
  <c r="L8" i="26"/>
  <c r="K8" i="26"/>
  <c r="J8" i="26"/>
  <c r="I8" i="26"/>
  <c r="H8" i="26"/>
  <c r="G8" i="26"/>
  <c r="F8" i="26"/>
  <c r="E8" i="26"/>
  <c r="M5" i="26"/>
  <c r="L5" i="26"/>
  <c r="L4" i="26" s="1"/>
  <c r="K5" i="26"/>
  <c r="K4" i="26" s="1"/>
  <c r="J5" i="26"/>
  <c r="I5" i="26"/>
  <c r="H5" i="26"/>
  <c r="H4" i="26" s="1"/>
  <c r="H92" i="26" s="1"/>
  <c r="G5" i="26"/>
  <c r="G4" i="26" s="1"/>
  <c r="F5" i="26"/>
  <c r="E5" i="26"/>
  <c r="M4" i="26"/>
  <c r="M92" i="26" s="1"/>
  <c r="I4" i="26"/>
  <c r="I92" i="26" s="1"/>
  <c r="E4" i="26"/>
  <c r="E92" i="26" s="1"/>
  <c r="M81" i="25"/>
  <c r="L81" i="25"/>
  <c r="K81" i="25"/>
  <c r="J81" i="25"/>
  <c r="I81" i="25"/>
  <c r="H81" i="25"/>
  <c r="G81" i="25"/>
  <c r="F81" i="25"/>
  <c r="E81" i="25"/>
  <c r="M78" i="25"/>
  <c r="L78" i="25"/>
  <c r="L77" i="25" s="1"/>
  <c r="K78" i="25"/>
  <c r="K77" i="25" s="1"/>
  <c r="J78" i="25"/>
  <c r="I78" i="25"/>
  <c r="H78" i="25"/>
  <c r="H77" i="25" s="1"/>
  <c r="G78" i="25"/>
  <c r="G77" i="25" s="1"/>
  <c r="F78" i="25"/>
  <c r="E78" i="25"/>
  <c r="M77" i="25"/>
  <c r="J77" i="25"/>
  <c r="I77" i="25"/>
  <c r="F77" i="25"/>
  <c r="E77" i="25"/>
  <c r="M73" i="25"/>
  <c r="L73" i="25"/>
  <c r="K73" i="25"/>
  <c r="J73" i="25"/>
  <c r="I73" i="25"/>
  <c r="H73" i="25"/>
  <c r="G73" i="25"/>
  <c r="F73" i="25"/>
  <c r="E73" i="25"/>
  <c r="M68" i="25"/>
  <c r="L68" i="25"/>
  <c r="K68" i="25"/>
  <c r="J68" i="25"/>
  <c r="I68" i="25"/>
  <c r="H68" i="25"/>
  <c r="G68" i="25"/>
  <c r="F68" i="25"/>
  <c r="E68" i="25"/>
  <c r="M65" i="25"/>
  <c r="L65" i="25"/>
  <c r="L64" i="25" s="1"/>
  <c r="K65" i="25"/>
  <c r="K64" i="25" s="1"/>
  <c r="J65" i="25"/>
  <c r="I65" i="25"/>
  <c r="H65" i="25"/>
  <c r="H64" i="25" s="1"/>
  <c r="G65" i="25"/>
  <c r="G64" i="25" s="1"/>
  <c r="F65" i="25"/>
  <c r="E65" i="25"/>
  <c r="M64" i="25"/>
  <c r="J64" i="25"/>
  <c r="I64" i="25"/>
  <c r="F64" i="25"/>
  <c r="E64" i="25"/>
  <c r="M59" i="25"/>
  <c r="L59" i="25"/>
  <c r="K59" i="25"/>
  <c r="J59" i="25"/>
  <c r="I59" i="25"/>
  <c r="H59" i="25"/>
  <c r="G59" i="25"/>
  <c r="F59" i="25"/>
  <c r="E59" i="25"/>
  <c r="M56" i="25"/>
  <c r="L56" i="25"/>
  <c r="K56" i="25"/>
  <c r="J56" i="25"/>
  <c r="I56" i="25"/>
  <c r="H56" i="25"/>
  <c r="G56" i="25"/>
  <c r="F56" i="25"/>
  <c r="E56" i="25"/>
  <c r="M53" i="25"/>
  <c r="L53" i="25"/>
  <c r="L52" i="25" s="1"/>
  <c r="L51" i="25" s="1"/>
  <c r="K53" i="25"/>
  <c r="K52" i="25" s="1"/>
  <c r="K51" i="25" s="1"/>
  <c r="J53" i="25"/>
  <c r="I53" i="25"/>
  <c r="H53" i="25"/>
  <c r="H52" i="25" s="1"/>
  <c r="H51" i="25" s="1"/>
  <c r="G53" i="25"/>
  <c r="G52" i="25" s="1"/>
  <c r="G51" i="25" s="1"/>
  <c r="F53" i="25"/>
  <c r="E53" i="25"/>
  <c r="M52" i="25"/>
  <c r="M51" i="25" s="1"/>
  <c r="J52" i="25"/>
  <c r="I52" i="25"/>
  <c r="I51" i="25" s="1"/>
  <c r="F52" i="25"/>
  <c r="E52" i="25"/>
  <c r="E51" i="25" s="1"/>
  <c r="J51" i="25"/>
  <c r="F51" i="25"/>
  <c r="M47" i="25"/>
  <c r="L47" i="25"/>
  <c r="K47" i="25"/>
  <c r="K4" i="25" s="1"/>
  <c r="K92" i="25" s="1"/>
  <c r="J47" i="25"/>
  <c r="I47" i="25"/>
  <c r="H47" i="25"/>
  <c r="G47" i="25"/>
  <c r="G4" i="25" s="1"/>
  <c r="G92" i="25" s="1"/>
  <c r="F47" i="25"/>
  <c r="E47" i="25"/>
  <c r="M8" i="25"/>
  <c r="L8" i="25"/>
  <c r="K8" i="25"/>
  <c r="J8" i="25"/>
  <c r="I8" i="25"/>
  <c r="H8" i="25"/>
  <c r="G8" i="25"/>
  <c r="F8" i="25"/>
  <c r="E8" i="25"/>
  <c r="M5" i="25"/>
  <c r="M4" i="25" s="1"/>
  <c r="M92" i="25" s="1"/>
  <c r="L5" i="25"/>
  <c r="L4" i="25" s="1"/>
  <c r="K5" i="25"/>
  <c r="J5" i="25"/>
  <c r="I5" i="25"/>
  <c r="I4" i="25" s="1"/>
  <c r="I92" i="25" s="1"/>
  <c r="H5" i="25"/>
  <c r="H4" i="25" s="1"/>
  <c r="G5" i="25"/>
  <c r="F5" i="25"/>
  <c r="E5" i="25"/>
  <c r="E4" i="25" s="1"/>
  <c r="E92" i="25" s="1"/>
  <c r="J4" i="25"/>
  <c r="J92" i="25" s="1"/>
  <c r="F4" i="25"/>
  <c r="F92" i="25" s="1"/>
  <c r="M81" i="24"/>
  <c r="L81" i="24"/>
  <c r="K81" i="24"/>
  <c r="J81" i="24"/>
  <c r="I81" i="24"/>
  <c r="H81" i="24"/>
  <c r="G81" i="24"/>
  <c r="F81" i="24"/>
  <c r="E81" i="24"/>
  <c r="M78" i="24"/>
  <c r="M77" i="24" s="1"/>
  <c r="L78" i="24"/>
  <c r="L77" i="24" s="1"/>
  <c r="K78" i="24"/>
  <c r="J78" i="24"/>
  <c r="I78" i="24"/>
  <c r="I77" i="24" s="1"/>
  <c r="H78" i="24"/>
  <c r="H77" i="24" s="1"/>
  <c r="G78" i="24"/>
  <c r="F78" i="24"/>
  <c r="E78" i="24"/>
  <c r="E77" i="24" s="1"/>
  <c r="K77" i="24"/>
  <c r="J77" i="24"/>
  <c r="G77" i="24"/>
  <c r="F77" i="24"/>
  <c r="M73" i="24"/>
  <c r="L73" i="24"/>
  <c r="K73" i="24"/>
  <c r="J73" i="24"/>
  <c r="I73" i="24"/>
  <c r="H73" i="24"/>
  <c r="G73" i="24"/>
  <c r="F73" i="24"/>
  <c r="E73" i="24"/>
  <c r="M68" i="24"/>
  <c r="L68" i="24"/>
  <c r="K68" i="24"/>
  <c r="J68" i="24"/>
  <c r="I68" i="24"/>
  <c r="H68" i="24"/>
  <c r="G68" i="24"/>
  <c r="F68" i="24"/>
  <c r="E68" i="24"/>
  <c r="M65" i="24"/>
  <c r="M64" i="24" s="1"/>
  <c r="L65" i="24"/>
  <c r="L64" i="24" s="1"/>
  <c r="K65" i="24"/>
  <c r="J65" i="24"/>
  <c r="I65" i="24"/>
  <c r="I64" i="24" s="1"/>
  <c r="H65" i="24"/>
  <c r="H64" i="24" s="1"/>
  <c r="G65" i="24"/>
  <c r="F65" i="24"/>
  <c r="E65" i="24"/>
  <c r="E64" i="24" s="1"/>
  <c r="K64" i="24"/>
  <c r="J64" i="24"/>
  <c r="G64" i="24"/>
  <c r="F64" i="24"/>
  <c r="M59" i="24"/>
  <c r="L59" i="24"/>
  <c r="K59" i="24"/>
  <c r="J59" i="24"/>
  <c r="I59" i="24"/>
  <c r="H59" i="24"/>
  <c r="G59" i="24"/>
  <c r="F59" i="24"/>
  <c r="E59" i="24"/>
  <c r="M56" i="24"/>
  <c r="L56" i="24"/>
  <c r="K56" i="24"/>
  <c r="J56" i="24"/>
  <c r="I56" i="24"/>
  <c r="H56" i="24"/>
  <c r="G56" i="24"/>
  <c r="F56" i="24"/>
  <c r="E56" i="24"/>
  <c r="M53" i="24"/>
  <c r="M52" i="24" s="1"/>
  <c r="L53" i="24"/>
  <c r="L52" i="24" s="1"/>
  <c r="K53" i="24"/>
  <c r="J53" i="24"/>
  <c r="I53" i="24"/>
  <c r="I52" i="24" s="1"/>
  <c r="H53" i="24"/>
  <c r="H52" i="24" s="1"/>
  <c r="G53" i="24"/>
  <c r="F53" i="24"/>
  <c r="E53" i="24"/>
  <c r="E52" i="24" s="1"/>
  <c r="K52" i="24"/>
  <c r="J52" i="24"/>
  <c r="J51" i="24" s="1"/>
  <c r="G52" i="24"/>
  <c r="F52" i="24"/>
  <c r="F51" i="24" s="1"/>
  <c r="K51" i="24"/>
  <c r="G51" i="24"/>
  <c r="M47" i="24"/>
  <c r="L47" i="24"/>
  <c r="L4" i="24" s="1"/>
  <c r="K47" i="24"/>
  <c r="J47" i="24"/>
  <c r="I47" i="24"/>
  <c r="H47" i="24"/>
  <c r="H4" i="24" s="1"/>
  <c r="G47" i="24"/>
  <c r="F47" i="24"/>
  <c r="E47" i="24"/>
  <c r="M8" i="24"/>
  <c r="L8" i="24"/>
  <c r="K8" i="24"/>
  <c r="J8" i="24"/>
  <c r="I8" i="24"/>
  <c r="H8" i="24"/>
  <c r="G8" i="24"/>
  <c r="F8" i="24"/>
  <c r="E8" i="24"/>
  <c r="M5" i="24"/>
  <c r="M4" i="24" s="1"/>
  <c r="L5" i="24"/>
  <c r="K5" i="24"/>
  <c r="J5" i="24"/>
  <c r="J4" i="24" s="1"/>
  <c r="I5" i="24"/>
  <c r="I4" i="24" s="1"/>
  <c r="H5" i="24"/>
  <c r="G5" i="24"/>
  <c r="F5" i="24"/>
  <c r="F4" i="24" s="1"/>
  <c r="F92" i="24" s="1"/>
  <c r="E5" i="24"/>
  <c r="E4" i="24" s="1"/>
  <c r="K4" i="24"/>
  <c r="K92" i="24" s="1"/>
  <c r="G4" i="24"/>
  <c r="G92" i="24" s="1"/>
  <c r="M36" i="23"/>
  <c r="L36" i="23"/>
  <c r="K36" i="23"/>
  <c r="J36" i="23"/>
  <c r="I36" i="23"/>
  <c r="H36" i="23"/>
  <c r="G36" i="23"/>
  <c r="F36" i="23"/>
  <c r="E36" i="23"/>
  <c r="M31" i="23"/>
  <c r="L31" i="23"/>
  <c r="K31" i="23"/>
  <c r="J31" i="23"/>
  <c r="I31" i="23"/>
  <c r="H31" i="23"/>
  <c r="G31" i="23"/>
  <c r="F31" i="23"/>
  <c r="E31" i="23"/>
  <c r="M21" i="23"/>
  <c r="L21" i="23"/>
  <c r="K21" i="23"/>
  <c r="J21" i="23"/>
  <c r="I21" i="23"/>
  <c r="H21" i="23"/>
  <c r="G21" i="23"/>
  <c r="F21" i="23"/>
  <c r="E21" i="23"/>
  <c r="M10" i="23"/>
  <c r="L10" i="23"/>
  <c r="L9" i="23" s="1"/>
  <c r="L40" i="23" s="1"/>
  <c r="K10" i="23"/>
  <c r="K9" i="23" s="1"/>
  <c r="J10" i="23"/>
  <c r="I10" i="23"/>
  <c r="H10" i="23"/>
  <c r="H9" i="23" s="1"/>
  <c r="H40" i="23" s="1"/>
  <c r="G10" i="23"/>
  <c r="G9" i="23" s="1"/>
  <c r="F10" i="23"/>
  <c r="E10" i="23"/>
  <c r="M9" i="23"/>
  <c r="M40" i="23" s="1"/>
  <c r="J9" i="23"/>
  <c r="I9" i="23"/>
  <c r="I40" i="23" s="1"/>
  <c r="F9" i="23"/>
  <c r="E9" i="23"/>
  <c r="E40" i="23" s="1"/>
  <c r="M4" i="23"/>
  <c r="L4" i="23"/>
  <c r="K4" i="23"/>
  <c r="J4" i="23"/>
  <c r="J40" i="23" s="1"/>
  <c r="I4" i="23"/>
  <c r="H4" i="23"/>
  <c r="G4" i="23"/>
  <c r="F4" i="23"/>
  <c r="F40" i="23" s="1"/>
  <c r="E4" i="23"/>
  <c r="K15" i="22"/>
  <c r="J15" i="22"/>
  <c r="I15" i="22"/>
  <c r="H15" i="22"/>
  <c r="G15" i="22"/>
  <c r="F15" i="22"/>
  <c r="E15" i="22"/>
  <c r="D15" i="22"/>
  <c r="C15" i="22"/>
  <c r="K4" i="22"/>
  <c r="J4" i="22"/>
  <c r="I4" i="22"/>
  <c r="H4" i="22"/>
  <c r="G4" i="22"/>
  <c r="F4" i="22"/>
  <c r="E4" i="22"/>
  <c r="D4" i="22"/>
  <c r="C4" i="22"/>
  <c r="K26" i="21"/>
  <c r="G26" i="21"/>
  <c r="C26" i="21"/>
  <c r="K16" i="21"/>
  <c r="J16" i="21"/>
  <c r="I16" i="21"/>
  <c r="H16" i="21"/>
  <c r="H26" i="21" s="1"/>
  <c r="G16" i="21"/>
  <c r="F16" i="21"/>
  <c r="E16" i="21"/>
  <c r="D16" i="21"/>
  <c r="D26" i="21" s="1"/>
  <c r="C16" i="21"/>
  <c r="K8" i="21"/>
  <c r="J8" i="21"/>
  <c r="I8" i="21"/>
  <c r="H8" i="21"/>
  <c r="G8" i="21"/>
  <c r="F8" i="21"/>
  <c r="E8" i="21"/>
  <c r="D8" i="21"/>
  <c r="C8" i="21"/>
  <c r="K4" i="21"/>
  <c r="J4" i="21"/>
  <c r="J26" i="21" s="1"/>
  <c r="I4" i="21"/>
  <c r="I26" i="21" s="1"/>
  <c r="H4" i="21"/>
  <c r="G4" i="21"/>
  <c r="F4" i="21"/>
  <c r="F26" i="21" s="1"/>
  <c r="E4" i="21"/>
  <c r="E26" i="21" s="1"/>
  <c r="D4" i="21"/>
  <c r="C4" i="21"/>
  <c r="Z20" i="20"/>
  <c r="Z19" i="20"/>
  <c r="K19" i="20"/>
  <c r="J19" i="20"/>
  <c r="I19" i="20"/>
  <c r="H19" i="20"/>
  <c r="G19" i="20"/>
  <c r="F19" i="20"/>
  <c r="E19" i="20"/>
  <c r="D19" i="20"/>
  <c r="C19" i="20"/>
  <c r="Z18" i="20"/>
  <c r="Z17" i="20"/>
  <c r="Z16" i="20"/>
  <c r="Z15" i="20"/>
  <c r="Z14" i="20"/>
  <c r="Z13" i="20"/>
  <c r="Z12" i="20"/>
  <c r="Z11" i="20"/>
  <c r="Z10" i="20"/>
  <c r="Z9" i="20"/>
  <c r="Z8" i="20"/>
  <c r="Z7" i="20"/>
  <c r="Z6" i="20"/>
  <c r="Z5" i="20"/>
  <c r="Z4" i="20"/>
  <c r="I26" i="19"/>
  <c r="E26" i="19"/>
  <c r="K16" i="19"/>
  <c r="J16" i="19"/>
  <c r="J26" i="19" s="1"/>
  <c r="I16" i="19"/>
  <c r="H16" i="19"/>
  <c r="G16" i="19"/>
  <c r="F16" i="19"/>
  <c r="F26" i="19" s="1"/>
  <c r="E16" i="19"/>
  <c r="D16" i="19"/>
  <c r="C16" i="19"/>
  <c r="K8" i="19"/>
  <c r="J8" i="19"/>
  <c r="I8" i="19"/>
  <c r="H8" i="19"/>
  <c r="G8" i="19"/>
  <c r="F8" i="19"/>
  <c r="E8" i="19"/>
  <c r="D8" i="19"/>
  <c r="C8" i="19"/>
  <c r="K4" i="19"/>
  <c r="K26" i="19" s="1"/>
  <c r="J4" i="19"/>
  <c r="I4" i="19"/>
  <c r="H4" i="19"/>
  <c r="H26" i="19" s="1"/>
  <c r="G4" i="19"/>
  <c r="G26" i="19" s="1"/>
  <c r="F4" i="19"/>
  <c r="E4" i="19"/>
  <c r="D4" i="19"/>
  <c r="D26" i="19" s="1"/>
  <c r="C4" i="19"/>
  <c r="C26" i="19" s="1"/>
  <c r="Z20" i="18"/>
  <c r="Z19" i="18"/>
  <c r="K19" i="18"/>
  <c r="J19" i="18"/>
  <c r="I19" i="18"/>
  <c r="H19" i="18"/>
  <c r="G19" i="18"/>
  <c r="F19" i="18"/>
  <c r="E19" i="18"/>
  <c r="D19" i="18"/>
  <c r="C19" i="18"/>
  <c r="Z18" i="18"/>
  <c r="Z17" i="18"/>
  <c r="Z16" i="18"/>
  <c r="Z15" i="18"/>
  <c r="Z14" i="18"/>
  <c r="Z13" i="18"/>
  <c r="Z12" i="18"/>
  <c r="Z11" i="18"/>
  <c r="Z10" i="18"/>
  <c r="Z9" i="18"/>
  <c r="Z8" i="18"/>
  <c r="Z7" i="18"/>
  <c r="Z6" i="18"/>
  <c r="Z5" i="18"/>
  <c r="Z4" i="18"/>
  <c r="K26" i="17"/>
  <c r="G26" i="17"/>
  <c r="C26" i="17"/>
  <c r="K16" i="17"/>
  <c r="J16" i="17"/>
  <c r="I16" i="17"/>
  <c r="H16" i="17"/>
  <c r="H26" i="17" s="1"/>
  <c r="G16" i="17"/>
  <c r="F16" i="17"/>
  <c r="E16" i="17"/>
  <c r="D16" i="17"/>
  <c r="D26" i="17" s="1"/>
  <c r="C16" i="17"/>
  <c r="K8" i="17"/>
  <c r="J8" i="17"/>
  <c r="I8" i="17"/>
  <c r="H8" i="17"/>
  <c r="G8" i="17"/>
  <c r="F8" i="17"/>
  <c r="E8" i="17"/>
  <c r="D8" i="17"/>
  <c r="C8" i="17"/>
  <c r="K4" i="17"/>
  <c r="J4" i="17"/>
  <c r="J26" i="17" s="1"/>
  <c r="I4" i="17"/>
  <c r="I26" i="17" s="1"/>
  <c r="H4" i="17"/>
  <c r="G4" i="17"/>
  <c r="F4" i="17"/>
  <c r="F26" i="17" s="1"/>
  <c r="E4" i="17"/>
  <c r="E26" i="17" s="1"/>
  <c r="D4" i="17"/>
  <c r="C4" i="17"/>
  <c r="Z20" i="16"/>
  <c r="Z19" i="16"/>
  <c r="K19" i="16"/>
  <c r="J19" i="16"/>
  <c r="I19" i="16"/>
  <c r="H19" i="16"/>
  <c r="G19" i="16"/>
  <c r="F19" i="16"/>
  <c r="E19" i="16"/>
  <c r="D19" i="16"/>
  <c r="C19" i="16"/>
  <c r="Z18" i="16"/>
  <c r="Z17" i="16"/>
  <c r="Z16" i="16"/>
  <c r="Z15" i="16"/>
  <c r="Z14" i="16"/>
  <c r="Z13" i="16"/>
  <c r="Z12" i="16"/>
  <c r="Z11" i="16"/>
  <c r="Z10" i="16"/>
  <c r="Z9" i="16"/>
  <c r="Z8" i="16"/>
  <c r="Z7" i="16"/>
  <c r="Z6" i="16"/>
  <c r="Z5" i="16"/>
  <c r="Z4" i="16"/>
  <c r="I26" i="15"/>
  <c r="E26" i="15"/>
  <c r="K16" i="15"/>
  <c r="J16" i="15"/>
  <c r="J26" i="15" s="1"/>
  <c r="I16" i="15"/>
  <c r="H16" i="15"/>
  <c r="G16" i="15"/>
  <c r="F16" i="15"/>
  <c r="F26" i="15" s="1"/>
  <c r="E16" i="15"/>
  <c r="D16" i="15"/>
  <c r="C16" i="15"/>
  <c r="K8" i="15"/>
  <c r="J8" i="15"/>
  <c r="I8" i="15"/>
  <c r="H8" i="15"/>
  <c r="G8" i="15"/>
  <c r="F8" i="15"/>
  <c r="E8" i="15"/>
  <c r="D8" i="15"/>
  <c r="C8" i="15"/>
  <c r="K4" i="15"/>
  <c r="K26" i="15" s="1"/>
  <c r="J4" i="15"/>
  <c r="I4" i="15"/>
  <c r="H4" i="15"/>
  <c r="H26" i="15" s="1"/>
  <c r="G4" i="15"/>
  <c r="G26" i="15" s="1"/>
  <c r="F4" i="15"/>
  <c r="E4" i="15"/>
  <c r="D4" i="15"/>
  <c r="D26" i="15" s="1"/>
  <c r="C4" i="15"/>
  <c r="C26" i="15" s="1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K26" i="13"/>
  <c r="G26" i="13"/>
  <c r="C26" i="13"/>
  <c r="K16" i="13"/>
  <c r="J16" i="13"/>
  <c r="I16" i="13"/>
  <c r="H16" i="13"/>
  <c r="H26" i="13" s="1"/>
  <c r="G16" i="13"/>
  <c r="F16" i="13"/>
  <c r="E16" i="13"/>
  <c r="D16" i="13"/>
  <c r="D26" i="13" s="1"/>
  <c r="C16" i="13"/>
  <c r="K8" i="13"/>
  <c r="J8" i="13"/>
  <c r="I8" i="13"/>
  <c r="H8" i="13"/>
  <c r="G8" i="13"/>
  <c r="F8" i="13"/>
  <c r="E8" i="13"/>
  <c r="D8" i="13"/>
  <c r="C8" i="13"/>
  <c r="K4" i="13"/>
  <c r="J4" i="13"/>
  <c r="J26" i="13" s="1"/>
  <c r="I4" i="13"/>
  <c r="I26" i="13" s="1"/>
  <c r="H4" i="13"/>
  <c r="G4" i="13"/>
  <c r="F4" i="13"/>
  <c r="F26" i="13" s="1"/>
  <c r="E4" i="13"/>
  <c r="E26" i="13" s="1"/>
  <c r="D4" i="13"/>
  <c r="C4" i="13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I26" i="11"/>
  <c r="E26" i="11"/>
  <c r="K16" i="11"/>
  <c r="J16" i="11"/>
  <c r="J26" i="11" s="1"/>
  <c r="I16" i="11"/>
  <c r="H16" i="11"/>
  <c r="G16" i="11"/>
  <c r="F16" i="11"/>
  <c r="F26" i="11" s="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I4" i="11"/>
  <c r="H4" i="11"/>
  <c r="H26" i="11" s="1"/>
  <c r="G4" i="11"/>
  <c r="G26" i="11" s="1"/>
  <c r="F4" i="11"/>
  <c r="E4" i="11"/>
  <c r="D4" i="11"/>
  <c r="D26" i="11" s="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K26" i="9"/>
  <c r="G26" i="9"/>
  <c r="C26" i="9"/>
  <c r="K16" i="9"/>
  <c r="J16" i="9"/>
  <c r="I16" i="9"/>
  <c r="H16" i="9"/>
  <c r="H26" i="9" s="1"/>
  <c r="G16" i="9"/>
  <c r="F16" i="9"/>
  <c r="E16" i="9"/>
  <c r="D16" i="9"/>
  <c r="D26" i="9" s="1"/>
  <c r="C16" i="9"/>
  <c r="K8" i="9"/>
  <c r="J8" i="9"/>
  <c r="I8" i="9"/>
  <c r="H8" i="9"/>
  <c r="G8" i="9"/>
  <c r="F8" i="9"/>
  <c r="E8" i="9"/>
  <c r="D8" i="9"/>
  <c r="C8" i="9"/>
  <c r="K4" i="9"/>
  <c r="J4" i="9"/>
  <c r="J26" i="9" s="1"/>
  <c r="I4" i="9"/>
  <c r="I26" i="9" s="1"/>
  <c r="H4" i="9"/>
  <c r="G4" i="9"/>
  <c r="F4" i="9"/>
  <c r="F26" i="9" s="1"/>
  <c r="E4" i="9"/>
  <c r="E26" i="9" s="1"/>
  <c r="D4" i="9"/>
  <c r="C4" i="9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I26" i="7"/>
  <c r="E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J26" i="7" s="1"/>
  <c r="I4" i="7"/>
  <c r="H4" i="7"/>
  <c r="H26" i="7" s="1"/>
  <c r="G4" i="7"/>
  <c r="G26" i="7" s="1"/>
  <c r="F4" i="7"/>
  <c r="F26" i="7" s="1"/>
  <c r="E4" i="7"/>
  <c r="D4" i="7"/>
  <c r="D26" i="7" s="1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I26" i="4"/>
  <c r="E26" i="4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J4" i="4"/>
  <c r="J26" i="4" s="1"/>
  <c r="I4" i="4"/>
  <c r="H4" i="4"/>
  <c r="H26" i="4" s="1"/>
  <c r="G4" i="4"/>
  <c r="G26" i="4" s="1"/>
  <c r="F4" i="4"/>
  <c r="F26" i="4" s="1"/>
  <c r="E4" i="4"/>
  <c r="D4" i="4"/>
  <c r="D26" i="4" s="1"/>
  <c r="C4" i="4"/>
  <c r="C26" i="4" s="1"/>
  <c r="H51" i="24" l="1"/>
  <c r="L51" i="24"/>
  <c r="G92" i="26"/>
  <c r="K92" i="26"/>
  <c r="J92" i="24"/>
  <c r="H92" i="24"/>
  <c r="L92" i="24"/>
  <c r="E51" i="24"/>
  <c r="E92" i="24" s="1"/>
  <c r="I51" i="24"/>
  <c r="I92" i="24" s="1"/>
  <c r="M51" i="24"/>
  <c r="M92" i="24" s="1"/>
  <c r="L92" i="26"/>
  <c r="G40" i="23"/>
  <c r="K40" i="23"/>
  <c r="H92" i="25"/>
  <c r="L92" i="25"/>
  <c r="F51" i="27"/>
  <c r="J51" i="27"/>
  <c r="K51" i="28"/>
  <c r="G92" i="29"/>
  <c r="K92" i="29"/>
  <c r="E92" i="30"/>
  <c r="M92" i="30"/>
  <c r="H92" i="30"/>
  <c r="L92" i="30"/>
  <c r="G92" i="30"/>
  <c r="K92" i="30"/>
  <c r="H92" i="32"/>
  <c r="G92" i="32"/>
  <c r="K92" i="32"/>
  <c r="F51" i="32"/>
  <c r="F92" i="32" s="1"/>
  <c r="J51" i="32"/>
  <c r="J92" i="32" s="1"/>
  <c r="E51" i="32"/>
  <c r="E92" i="32" s="1"/>
  <c r="I51" i="32"/>
  <c r="I92" i="32" s="1"/>
  <c r="M51" i="32"/>
  <c r="M92" i="32" s="1"/>
  <c r="F92" i="27"/>
  <c r="J92" i="27"/>
  <c r="G92" i="28"/>
  <c r="K92" i="28"/>
  <c r="F51" i="28"/>
  <c r="F92" i="28" s="1"/>
  <c r="J51" i="28"/>
  <c r="J92" i="28" s="1"/>
  <c r="E51" i="28"/>
  <c r="E92" i="28" s="1"/>
  <c r="I51" i="28"/>
  <c r="I92" i="28" s="1"/>
  <c r="M51" i="28"/>
  <c r="M92" i="28" s="1"/>
  <c r="F51" i="29"/>
  <c r="F92" i="29" s="1"/>
  <c r="E51" i="29"/>
  <c r="E92" i="29" s="1"/>
  <c r="I51" i="29"/>
  <c r="I92" i="29" s="1"/>
  <c r="M51" i="29"/>
  <c r="M92" i="29" s="1"/>
  <c r="H51" i="29"/>
  <c r="H92" i="29" s="1"/>
  <c r="L51" i="29"/>
  <c r="L92" i="29" s="1"/>
  <c r="L92" i="31"/>
  <c r="G92" i="31"/>
  <c r="K92" i="31"/>
</calcChain>
</file>

<file path=xl/sharedStrings.xml><?xml version="1.0" encoding="utf-8"?>
<sst xmlns="http://schemas.openxmlformats.org/spreadsheetml/2006/main" count="13219" uniqueCount="208">
  <si>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</si>
  <si>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</si>
  <si>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</si>
  <si>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</si>
  <si>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</si>
  <si>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</si>
  <si>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</si>
  <si>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</si>
  <si>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</si>
  <si>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</si>
  <si>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</si>
  <si>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</si>
  <si>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</si>
  <si>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</si>
  <si>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</si>
  <si>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</si>
  <si>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</si>
  <si>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</si>
  <si>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</si>
  <si>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</si>
  <si>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</si>
  <si>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</si>
  <si>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</si>
  <si>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</si>
  <si>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</si>
  <si>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</si>
  <si>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</si>
  <si>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</si>
  <si>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</si>
  <si>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</si>
  <si>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</si>
  <si>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</si>
  <si>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</si>
  <si>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</si>
  <si>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</si>
  <si>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</si>
  <si>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</si>
  <si>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</si>
  <si>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</si>
  <si>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</si>
  <si>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</si>
  <si>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</si>
  <si>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</si>
  <si>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</si>
  <si>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</si>
  <si>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</si>
  <si>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</si>
  <si>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</si>
  <si>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</si>
  <si>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</si>
  <si>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</si>
  <si>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</si>
  <si>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</si>
  <si>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</si>
  <si>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</si>
  <si>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</si>
  <si>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</si>
  <si>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</si>
  <si>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</si>
  <si>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</si>
  <si>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</si>
  <si>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</si>
  <si>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</si>
  <si>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</si>
  <si>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</si>
  <si>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</si>
  <si>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</si>
  <si>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</si>
  <si>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</si>
  <si>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</si>
  <si>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</si>
  <si>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</si>
  <si>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</si>
  <si>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</si>
  <si>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</si>
  <si>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</si>
  <si>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</si>
  <si>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</si>
  <si>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</si>
  <si>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</si>
  <si>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</si>
  <si>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</si>
  <si>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</si>
  <si>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</si>
  <si>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</si>
  <si>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</si>
  <si>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</si>
  <si>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</si>
  <si>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</si>
  <si>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</si>
  <si>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</si>
  <si>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</si>
  <si>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</si>
  <si>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</si>
  <si>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</si>
  <si>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</si>
  <si>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</si>
  <si>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</si>
  <si>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</si>
  <si>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</si>
  <si>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</si>
  <si>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</si>
  <si>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</si>
  <si>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</si>
  <si>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</si>
  <si>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</si>
  <si>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</si>
  <si>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</si>
  <si>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</si>
  <si>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</si>
  <si>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</si>
  <si>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</si>
  <si>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</si>
  <si>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</si>
  <si>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</si>
  <si>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</si>
  <si>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</si>
  <si>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</si>
  <si>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</si>
  <si>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</si>
  <si>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</si>
  <si>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</si>
  <si>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Table B.1: Specification of receipts: Health</t>
  </si>
  <si>
    <t>Table B.2: Payments and estimates by economic classification: Health</t>
  </si>
  <si>
    <t xml:space="preserve">12. </t>
  </si>
  <si>
    <t xml:space="preserve">15. </t>
  </si>
  <si>
    <t xml:space="preserve">10. </t>
  </si>
  <si>
    <t>6. Health Sciences And Training</t>
  </si>
  <si>
    <t>7. Health Care Support Services</t>
  </si>
  <si>
    <t>8. Health Facilities Management</t>
  </si>
  <si>
    <t xml:space="preserve">9. </t>
  </si>
  <si>
    <t xml:space="preserve">11. </t>
  </si>
  <si>
    <t xml:space="preserve">13. </t>
  </si>
  <si>
    <t xml:space="preserve">14. </t>
  </si>
  <si>
    <t>1. Administration</t>
  </si>
  <si>
    <t>2. District Health Services</t>
  </si>
  <si>
    <t>3. Emergency Medical Services</t>
  </si>
  <si>
    <t>4. Provincial Hospital Services</t>
  </si>
  <si>
    <t>5. Central Hospital Services</t>
  </si>
  <si>
    <t>1. Office Of The Mec</t>
  </si>
  <si>
    <t>2. Management</t>
  </si>
  <si>
    <t>1. District Management</t>
  </si>
  <si>
    <t>2. Community Health Clinics</t>
  </si>
  <si>
    <t>3. Community Health Centres</t>
  </si>
  <si>
    <t>4. Community-Based Services</t>
  </si>
  <si>
    <t>5. Other Community Services</t>
  </si>
  <si>
    <t>6. Hiv/Aids</t>
  </si>
  <si>
    <t xml:space="preserve">7. Nutrition </t>
  </si>
  <si>
    <t xml:space="preserve">8. Coroner Services </t>
  </si>
  <si>
    <t>9. District Hospitals</t>
  </si>
  <si>
    <t>1. Emergency Transport</t>
  </si>
  <si>
    <t>2. Planned Patient Transport</t>
  </si>
  <si>
    <t>1. General (Regional) Hospitals</t>
  </si>
  <si>
    <t>2. Tuberculosis Hospitals</t>
  </si>
  <si>
    <t>3. Psychiatric/ Mental Hospitals</t>
  </si>
  <si>
    <t>4. Sub-Acute, Step Down And Chronic Medical Hospitals</t>
  </si>
  <si>
    <t>5. Dental Training Hospitals</t>
  </si>
  <si>
    <t>6. Other Specialised Hospitals</t>
  </si>
  <si>
    <t>1. Central Hospital Services</t>
  </si>
  <si>
    <t>2. Provincial Tertiary Hospital Services</t>
  </si>
  <si>
    <t>1. Nurse Training Colleges</t>
  </si>
  <si>
    <t>2. Ems Training Colleges</t>
  </si>
  <si>
    <t>3. Bursaries</t>
  </si>
  <si>
    <t xml:space="preserve">4. Primary Health Care Training </t>
  </si>
  <si>
    <t>5. Training Other</t>
  </si>
  <si>
    <t>1. Laundries</t>
  </si>
  <si>
    <t xml:space="preserve">2. Engineering </t>
  </si>
  <si>
    <t>3. Forensic Services</t>
  </si>
  <si>
    <t>4. Orthotic And Prosthetic Services</t>
  </si>
  <si>
    <t>5. Medicine Trading Account</t>
  </si>
  <si>
    <t>1. Community Health Facilities</t>
  </si>
  <si>
    <t>2. Emergency Medical Rescue Services</t>
  </si>
  <si>
    <t>3. District Hospital Services</t>
  </si>
  <si>
    <t>6. Other Facilities</t>
  </si>
  <si>
    <t>2012/13</t>
  </si>
  <si>
    <t>2010/11</t>
  </si>
  <si>
    <t>2016/17</t>
  </si>
  <si>
    <t>2015/16</t>
  </si>
  <si>
    <t>2014/15</t>
  </si>
  <si>
    <t>2011/12</t>
  </si>
  <si>
    <t>2013/14</t>
  </si>
  <si>
    <t>Table 10.2: Summary of departmental receipts collection</t>
  </si>
  <si>
    <t>Table 10.3: Summary of payments and estimates by programme: Health</t>
  </si>
  <si>
    <t>Table 10.4: Summary of provincial payments and estimates by economic classification: Health</t>
  </si>
  <si>
    <t>Table 10.8: Summary of payments and estimates by sub-programme: Administration</t>
  </si>
  <si>
    <t>Table 10.9: Summary of payments and estimates by economic classification: Administration</t>
  </si>
  <si>
    <t>Table 10.10: Summary of payments and estimates by sub-programme: District Health Services</t>
  </si>
  <si>
    <t>Table 10.11: Summary of payments and estimates by economic classification: District Health Services</t>
  </si>
  <si>
    <t>Table 10.12: Summary of payments and estimates by sub-programme: Emergency Medical Services</t>
  </si>
  <si>
    <t>Table 10.13: Summary of payments and estimates by economic classification: Emergency Medical Services</t>
  </si>
  <si>
    <t>Table 10.14: Summary of payments and estimates by sub-programme: Provincial Hospital Services</t>
  </si>
  <si>
    <t>Table 10.15: Summary of payments and estimates by economic classification: Provincial Hospital Services</t>
  </si>
  <si>
    <t>Table 10.16: Summary of payments and estimates by sub-programme: Central Hospital Services</t>
  </si>
  <si>
    <t>Table 10.17: Summary of payments and estimates by economic classification: Central Hospital Services</t>
  </si>
  <si>
    <t>Table 10.18: Summary of payments and estimates by sub-programme: Health Sciences And Training</t>
  </si>
  <si>
    <t>Table 10.19: Summary of payments and estimates by economic classification: Health Sciences And Training</t>
  </si>
  <si>
    <t>Table 10.20: Summary of payments and estimates by sub-programme: Health Care Support Services</t>
  </si>
  <si>
    <t>Table 10.21: Summary of payments and estimates by economic classification: Health Care Support Services</t>
  </si>
  <si>
    <t>Table 10.22: Summary of payments and estimates by sub-programme: Health Facilities Management</t>
  </si>
  <si>
    <t>Table 10.23: Summary of payments and estimates by economic classification: Health Facilities Management</t>
  </si>
  <si>
    <t>Table B.2A: Payments and estimates by economic classification: Administration</t>
  </si>
  <si>
    <t>Table B.2B: Payments and estimates by economic classification: District Health Services</t>
  </si>
  <si>
    <t>Table B.2C: Payments and estimates by economic classification: Emergency Medical Services</t>
  </si>
  <si>
    <t>Table B.2D: Payments and estimates by economic classification: Provincial Hospital Services</t>
  </si>
  <si>
    <t>Table B.2E: Payments and estimates by economic classification: Central Hospital Services</t>
  </si>
  <si>
    <t>Table B.2F: Payments and estimates by economic classification: Health Sciences And Training</t>
  </si>
  <si>
    <t>Table B.2G: Payments and estimates by economic classification: Health Care Support Services</t>
  </si>
  <si>
    <t>Table B.2H: Payments and estimates by economic classification: Health Facilities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</si>
</sst>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175</v>
      </c>
      <c r="D3" s="17" t="s">
        <v>179</v>
      </c>
      <c r="E3" s="17" t="s">
        <v>174</v>
      </c>
      <c r="F3" s="173" t="s">
        <v>180</v>
      </c>
      <c r="G3" s="174"/>
      <c r="H3" s="175"/>
      <c r="I3" s="17" t="s">
        <v>178</v>
      </c>
      <c r="J3" s="17" t="s">
        <v>177</v>
      </c>
      <c r="K3" s="17" t="s">
        <v>176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57967</v>
      </c>
      <c r="D9" s="33">
        <v>67124</v>
      </c>
      <c r="E9" s="33">
        <v>73976</v>
      </c>
      <c r="F9" s="32">
        <v>37498</v>
      </c>
      <c r="G9" s="33">
        <v>47982</v>
      </c>
      <c r="H9" s="34">
        <v>47982</v>
      </c>
      <c r="I9" s="33">
        <v>53484</v>
      </c>
      <c r="J9" s="33">
        <v>56158</v>
      </c>
      <c r="K9" s="33">
        <v>58966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4272</v>
      </c>
      <c r="D12" s="33">
        <v>5412</v>
      </c>
      <c r="E12" s="33">
        <v>3283</v>
      </c>
      <c r="F12" s="32">
        <v>7766</v>
      </c>
      <c r="G12" s="33">
        <v>2200</v>
      </c>
      <c r="H12" s="34">
        <v>2200</v>
      </c>
      <c r="I12" s="33">
        <v>2216</v>
      </c>
      <c r="J12" s="33">
        <v>2327</v>
      </c>
      <c r="K12" s="33">
        <v>2443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3001</v>
      </c>
      <c r="D13" s="33">
        <v>5661</v>
      </c>
      <c r="E13" s="33">
        <v>2048</v>
      </c>
      <c r="F13" s="32">
        <v>5104</v>
      </c>
      <c r="G13" s="33">
        <v>1998</v>
      </c>
      <c r="H13" s="34">
        <v>1998</v>
      </c>
      <c r="I13" s="33">
        <v>1662</v>
      </c>
      <c r="J13" s="33">
        <v>1745</v>
      </c>
      <c r="K13" s="33">
        <v>1832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2206</v>
      </c>
      <c r="D14" s="36">
        <v>4319</v>
      </c>
      <c r="E14" s="36">
        <v>2049</v>
      </c>
      <c r="F14" s="35">
        <v>0</v>
      </c>
      <c r="G14" s="36">
        <v>2200</v>
      </c>
      <c r="H14" s="37">
        <v>2735</v>
      </c>
      <c r="I14" s="36">
        <v>165</v>
      </c>
      <c r="J14" s="36">
        <v>173</v>
      </c>
      <c r="K14" s="36">
        <v>182.16899999999998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67446</v>
      </c>
      <c r="D15" s="61">
        <f t="shared" ref="D15:K15" si="1">SUM(D5:D14)</f>
        <v>82516</v>
      </c>
      <c r="E15" s="61">
        <f t="shared" si="1"/>
        <v>81356</v>
      </c>
      <c r="F15" s="62">
        <f t="shared" si="1"/>
        <v>50368</v>
      </c>
      <c r="G15" s="61">
        <f t="shared" si="1"/>
        <v>54380</v>
      </c>
      <c r="H15" s="63">
        <f t="shared" si="1"/>
        <v>54915</v>
      </c>
      <c r="I15" s="61">
        <f t="shared" si="1"/>
        <v>57527</v>
      </c>
      <c r="J15" s="61">
        <f t="shared" si="1"/>
        <v>60403</v>
      </c>
      <c r="K15" s="61">
        <f t="shared" si="1"/>
        <v>63423.169000000002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175</v>
      </c>
      <c r="D3" s="17" t="s">
        <v>179</v>
      </c>
      <c r="E3" s="17" t="s">
        <v>174</v>
      </c>
      <c r="F3" s="173" t="s">
        <v>180</v>
      </c>
      <c r="G3" s="174"/>
      <c r="H3" s="175"/>
      <c r="I3" s="17" t="s">
        <v>178</v>
      </c>
      <c r="J3" s="17" t="s">
        <v>177</v>
      </c>
      <c r="K3" s="17" t="s">
        <v>176</v>
      </c>
      <c r="Z3" s="54" t="s">
        <v>32</v>
      </c>
    </row>
    <row r="4" spans="1:27" s="14" customFormat="1" ht="12.75" customHeight="1" x14ac:dyDescent="0.25">
      <c r="A4" s="25"/>
      <c r="B4" s="56" t="s">
        <v>152</v>
      </c>
      <c r="C4" s="33">
        <v>687978</v>
      </c>
      <c r="D4" s="33">
        <v>709257</v>
      </c>
      <c r="E4" s="33">
        <v>757519</v>
      </c>
      <c r="F4" s="27">
        <v>831637</v>
      </c>
      <c r="G4" s="28">
        <v>828090</v>
      </c>
      <c r="H4" s="29">
        <v>855056</v>
      </c>
      <c r="I4" s="33">
        <v>947875</v>
      </c>
      <c r="J4" s="33">
        <v>1013219</v>
      </c>
      <c r="K4" s="33">
        <v>1083369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153</v>
      </c>
      <c r="C5" s="33">
        <v>88713</v>
      </c>
      <c r="D5" s="33">
        <v>120090</v>
      </c>
      <c r="E5" s="33">
        <v>113820</v>
      </c>
      <c r="F5" s="32">
        <v>142918</v>
      </c>
      <c r="G5" s="33">
        <v>134564</v>
      </c>
      <c r="H5" s="34">
        <v>140137</v>
      </c>
      <c r="I5" s="33">
        <v>151558</v>
      </c>
      <c r="J5" s="33">
        <v>162123</v>
      </c>
      <c r="K5" s="33">
        <v>167677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154</v>
      </c>
      <c r="C6" s="33">
        <v>25678</v>
      </c>
      <c r="D6" s="33">
        <v>26630</v>
      </c>
      <c r="E6" s="33">
        <v>26922</v>
      </c>
      <c r="F6" s="32">
        <v>29369</v>
      </c>
      <c r="G6" s="33">
        <v>29369</v>
      </c>
      <c r="H6" s="34">
        <v>28208</v>
      </c>
      <c r="I6" s="33">
        <v>31131</v>
      </c>
      <c r="J6" s="33">
        <v>33154</v>
      </c>
      <c r="K6" s="33">
        <v>34911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155</v>
      </c>
      <c r="C7" s="33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3">
        <v>0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156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157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1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802369</v>
      </c>
      <c r="D19" s="46">
        <f t="shared" ref="D19:K19" si="1">SUM(D4:D18)</f>
        <v>855977</v>
      </c>
      <c r="E19" s="46">
        <f t="shared" si="1"/>
        <v>898261</v>
      </c>
      <c r="F19" s="47">
        <f t="shared" si="1"/>
        <v>1003924</v>
      </c>
      <c r="G19" s="46">
        <f t="shared" si="1"/>
        <v>992023</v>
      </c>
      <c r="H19" s="48">
        <f t="shared" si="1"/>
        <v>1023401</v>
      </c>
      <c r="I19" s="46">
        <f t="shared" si="1"/>
        <v>1130564</v>
      </c>
      <c r="J19" s="46">
        <f t="shared" si="1"/>
        <v>1208496</v>
      </c>
      <c r="K19" s="46">
        <f t="shared" si="1"/>
        <v>1285957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175</v>
      </c>
      <c r="D3" s="17" t="s">
        <v>179</v>
      </c>
      <c r="E3" s="17" t="s">
        <v>174</v>
      </c>
      <c r="F3" s="173" t="s">
        <v>180</v>
      </c>
      <c r="G3" s="174"/>
      <c r="H3" s="175"/>
      <c r="I3" s="17" t="s">
        <v>178</v>
      </c>
      <c r="J3" s="17" t="s">
        <v>177</v>
      </c>
      <c r="K3" s="17" t="s">
        <v>176</v>
      </c>
    </row>
    <row r="4" spans="1:27" s="23" customFormat="1" ht="12.75" customHeight="1" x14ac:dyDescent="0.25">
      <c r="A4" s="18"/>
      <c r="B4" s="19" t="s">
        <v>6</v>
      </c>
      <c r="C4" s="20">
        <f>SUM(C5:C7)</f>
        <v>767894</v>
      </c>
      <c r="D4" s="20">
        <f t="shared" ref="D4:K4" si="0">SUM(D5:D7)</f>
        <v>816448</v>
      </c>
      <c r="E4" s="20">
        <f t="shared" si="0"/>
        <v>867016</v>
      </c>
      <c r="F4" s="21">
        <f t="shared" si="0"/>
        <v>960708</v>
      </c>
      <c r="G4" s="20">
        <f t="shared" si="0"/>
        <v>952655</v>
      </c>
      <c r="H4" s="22">
        <f t="shared" si="0"/>
        <v>983017</v>
      </c>
      <c r="I4" s="20">
        <f t="shared" si="0"/>
        <v>1081807</v>
      </c>
      <c r="J4" s="20">
        <f t="shared" si="0"/>
        <v>1157682</v>
      </c>
      <c r="K4" s="20">
        <f t="shared" si="0"/>
        <v>1228820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566341</v>
      </c>
      <c r="D5" s="28">
        <v>622075</v>
      </c>
      <c r="E5" s="28">
        <v>677283</v>
      </c>
      <c r="F5" s="27">
        <v>772294</v>
      </c>
      <c r="G5" s="28">
        <v>772294</v>
      </c>
      <c r="H5" s="29">
        <v>772294</v>
      </c>
      <c r="I5" s="28">
        <v>871956</v>
      </c>
      <c r="J5" s="28">
        <v>933360</v>
      </c>
      <c r="K5" s="29">
        <v>988286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201538</v>
      </c>
      <c r="D6" s="33">
        <v>194275</v>
      </c>
      <c r="E6" s="33">
        <v>189731</v>
      </c>
      <c r="F6" s="32">
        <v>188414</v>
      </c>
      <c r="G6" s="33">
        <v>180361</v>
      </c>
      <c r="H6" s="34">
        <v>210716</v>
      </c>
      <c r="I6" s="33">
        <v>209851</v>
      </c>
      <c r="J6" s="33">
        <v>224322</v>
      </c>
      <c r="K6" s="34">
        <v>240534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15</v>
      </c>
      <c r="D7" s="36">
        <v>98</v>
      </c>
      <c r="E7" s="36">
        <v>2</v>
      </c>
      <c r="F7" s="35">
        <v>0</v>
      </c>
      <c r="G7" s="36">
        <v>0</v>
      </c>
      <c r="H7" s="37">
        <v>7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27792</v>
      </c>
      <c r="D8" s="20">
        <f t="shared" ref="D8:K8" si="1">SUM(D9:D15)</f>
        <v>28751</v>
      </c>
      <c r="E8" s="20">
        <f t="shared" si="1"/>
        <v>29491</v>
      </c>
      <c r="F8" s="21">
        <f t="shared" si="1"/>
        <v>30118</v>
      </c>
      <c r="G8" s="20">
        <f t="shared" si="1"/>
        <v>30118</v>
      </c>
      <c r="H8" s="22">
        <f t="shared" si="1"/>
        <v>31134</v>
      </c>
      <c r="I8" s="20">
        <f t="shared" si="1"/>
        <v>31952</v>
      </c>
      <c r="J8" s="20">
        <f t="shared" si="1"/>
        <v>34009</v>
      </c>
      <c r="K8" s="20">
        <f t="shared" si="1"/>
        <v>35812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10</v>
      </c>
      <c r="F9" s="27">
        <v>0</v>
      </c>
      <c r="G9" s="28">
        <v>0</v>
      </c>
      <c r="H9" s="29">
        <v>43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26</v>
      </c>
      <c r="F10" s="32">
        <v>0</v>
      </c>
      <c r="G10" s="33">
        <v>0</v>
      </c>
      <c r="H10" s="34">
        <v>55</v>
      </c>
      <c r="I10" s="33">
        <v>90</v>
      </c>
      <c r="J10" s="33">
        <v>90</v>
      </c>
      <c r="K10" s="34">
        <v>95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26151</v>
      </c>
      <c r="D14" s="33">
        <v>26630</v>
      </c>
      <c r="E14" s="33">
        <v>26922</v>
      </c>
      <c r="F14" s="32">
        <v>29369</v>
      </c>
      <c r="G14" s="33">
        <v>29369</v>
      </c>
      <c r="H14" s="34">
        <v>28208</v>
      </c>
      <c r="I14" s="33">
        <v>31131</v>
      </c>
      <c r="J14" s="33">
        <v>33154</v>
      </c>
      <c r="K14" s="34">
        <v>34911</v>
      </c>
    </row>
    <row r="15" spans="1:27" s="14" customFormat="1" ht="12.75" customHeight="1" x14ac:dyDescent="0.25">
      <c r="A15" s="25"/>
      <c r="B15" s="26" t="s">
        <v>20</v>
      </c>
      <c r="C15" s="35">
        <v>1641</v>
      </c>
      <c r="D15" s="36">
        <v>2121</v>
      </c>
      <c r="E15" s="36">
        <v>2533</v>
      </c>
      <c r="F15" s="35">
        <v>749</v>
      </c>
      <c r="G15" s="36">
        <v>749</v>
      </c>
      <c r="H15" s="37">
        <v>2828</v>
      </c>
      <c r="I15" s="36">
        <v>731</v>
      </c>
      <c r="J15" s="36">
        <v>765</v>
      </c>
      <c r="K15" s="37">
        <v>806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6683</v>
      </c>
      <c r="D16" s="20">
        <f t="shared" ref="D16:K16" si="2">SUM(D17:D23)</f>
        <v>10778</v>
      </c>
      <c r="E16" s="20">
        <f t="shared" si="2"/>
        <v>1754</v>
      </c>
      <c r="F16" s="21">
        <f t="shared" si="2"/>
        <v>13098</v>
      </c>
      <c r="G16" s="20">
        <f t="shared" si="2"/>
        <v>9250</v>
      </c>
      <c r="H16" s="22">
        <f t="shared" si="2"/>
        <v>9250</v>
      </c>
      <c r="I16" s="20">
        <f t="shared" si="2"/>
        <v>16805</v>
      </c>
      <c r="J16" s="20">
        <f t="shared" si="2"/>
        <v>16805</v>
      </c>
      <c r="K16" s="20">
        <f t="shared" si="2"/>
        <v>21325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6683</v>
      </c>
      <c r="D18" s="33">
        <v>10778</v>
      </c>
      <c r="E18" s="33">
        <v>1754</v>
      </c>
      <c r="F18" s="32">
        <v>13098</v>
      </c>
      <c r="G18" s="33">
        <v>9250</v>
      </c>
      <c r="H18" s="34">
        <v>9250</v>
      </c>
      <c r="I18" s="33">
        <v>16805</v>
      </c>
      <c r="J18" s="33">
        <v>16805</v>
      </c>
      <c r="K18" s="34">
        <v>21325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802369</v>
      </c>
      <c r="D26" s="46">
        <f t="shared" ref="D26:K26" si="3">+D4+D8+D16+D24</f>
        <v>855977</v>
      </c>
      <c r="E26" s="46">
        <f t="shared" si="3"/>
        <v>898261</v>
      </c>
      <c r="F26" s="47">
        <f t="shared" si="3"/>
        <v>1003924</v>
      </c>
      <c r="G26" s="46">
        <f t="shared" si="3"/>
        <v>992023</v>
      </c>
      <c r="H26" s="48">
        <f t="shared" si="3"/>
        <v>1023401</v>
      </c>
      <c r="I26" s="46">
        <f t="shared" si="3"/>
        <v>1130564</v>
      </c>
      <c r="J26" s="46">
        <f t="shared" si="3"/>
        <v>1208496</v>
      </c>
      <c r="K26" s="46">
        <f t="shared" si="3"/>
        <v>1285957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175</v>
      </c>
      <c r="D3" s="17" t="s">
        <v>179</v>
      </c>
      <c r="E3" s="17" t="s">
        <v>174</v>
      </c>
      <c r="F3" s="173" t="s">
        <v>180</v>
      </c>
      <c r="G3" s="174"/>
      <c r="H3" s="175"/>
      <c r="I3" s="17" t="s">
        <v>178</v>
      </c>
      <c r="J3" s="17" t="s">
        <v>177</v>
      </c>
      <c r="K3" s="17" t="s">
        <v>176</v>
      </c>
      <c r="Z3" s="54" t="s">
        <v>32</v>
      </c>
    </row>
    <row r="4" spans="1:27" s="14" customFormat="1" ht="12.75" customHeight="1" x14ac:dyDescent="0.25">
      <c r="A4" s="25"/>
      <c r="B4" s="56" t="s">
        <v>158</v>
      </c>
      <c r="C4" s="33">
        <v>0</v>
      </c>
      <c r="D4" s="33">
        <v>0</v>
      </c>
      <c r="E4" s="33">
        <v>0</v>
      </c>
      <c r="F4" s="27">
        <v>0</v>
      </c>
      <c r="G4" s="28">
        <v>0</v>
      </c>
      <c r="H4" s="29">
        <v>0</v>
      </c>
      <c r="I4" s="33">
        <v>0</v>
      </c>
      <c r="J4" s="33">
        <v>0</v>
      </c>
      <c r="K4" s="33">
        <v>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159</v>
      </c>
      <c r="C5" s="33">
        <v>708712</v>
      </c>
      <c r="D5" s="33">
        <v>700731</v>
      </c>
      <c r="E5" s="33">
        <v>783315</v>
      </c>
      <c r="F5" s="32">
        <v>827337</v>
      </c>
      <c r="G5" s="33">
        <v>832185</v>
      </c>
      <c r="H5" s="34">
        <v>862057</v>
      </c>
      <c r="I5" s="33">
        <v>936128.37499744259</v>
      </c>
      <c r="J5" s="33">
        <v>1020624.3749974426</v>
      </c>
      <c r="K5" s="33">
        <v>1138020</v>
      </c>
      <c r="Z5" s="53">
        <f t="shared" si="0"/>
        <v>1</v>
      </c>
      <c r="AA5" s="30">
        <v>7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708712</v>
      </c>
      <c r="D19" s="46">
        <f t="shared" ref="D19:K19" si="1">SUM(D4:D18)</f>
        <v>700731</v>
      </c>
      <c r="E19" s="46">
        <f t="shared" si="1"/>
        <v>783315</v>
      </c>
      <c r="F19" s="47">
        <f t="shared" si="1"/>
        <v>827337</v>
      </c>
      <c r="G19" s="46">
        <f t="shared" si="1"/>
        <v>832185</v>
      </c>
      <c r="H19" s="48">
        <f t="shared" si="1"/>
        <v>862057</v>
      </c>
      <c r="I19" s="46">
        <f t="shared" si="1"/>
        <v>936128.37499744259</v>
      </c>
      <c r="J19" s="46">
        <f t="shared" si="1"/>
        <v>1020624.3749974426</v>
      </c>
      <c r="K19" s="46">
        <f t="shared" si="1"/>
        <v>1138020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175</v>
      </c>
      <c r="D3" s="17" t="s">
        <v>179</v>
      </c>
      <c r="E3" s="17" t="s">
        <v>174</v>
      </c>
      <c r="F3" s="173" t="s">
        <v>180</v>
      </c>
      <c r="G3" s="174"/>
      <c r="H3" s="175"/>
      <c r="I3" s="17" t="s">
        <v>178</v>
      </c>
      <c r="J3" s="17" t="s">
        <v>177</v>
      </c>
      <c r="K3" s="17" t="s">
        <v>176</v>
      </c>
    </row>
    <row r="4" spans="1:27" s="23" customFormat="1" ht="12.75" customHeight="1" x14ac:dyDescent="0.25">
      <c r="A4" s="18"/>
      <c r="B4" s="19" t="s">
        <v>6</v>
      </c>
      <c r="C4" s="20">
        <f>SUM(C5:C7)</f>
        <v>697508</v>
      </c>
      <c r="D4" s="20">
        <f t="shared" ref="D4:K4" si="0">SUM(D5:D7)</f>
        <v>678471</v>
      </c>
      <c r="E4" s="20">
        <f t="shared" si="0"/>
        <v>773293</v>
      </c>
      <c r="F4" s="21">
        <f t="shared" si="0"/>
        <v>813538</v>
      </c>
      <c r="G4" s="20">
        <f t="shared" si="0"/>
        <v>818673</v>
      </c>
      <c r="H4" s="22">
        <f t="shared" si="0"/>
        <v>848545</v>
      </c>
      <c r="I4" s="20">
        <f t="shared" si="0"/>
        <v>916198.37499744259</v>
      </c>
      <c r="J4" s="20">
        <f t="shared" si="0"/>
        <v>1002814.3749974426</v>
      </c>
      <c r="K4" s="20">
        <f t="shared" si="0"/>
        <v>1121585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444836</v>
      </c>
      <c r="D5" s="28">
        <v>466755</v>
      </c>
      <c r="E5" s="28">
        <v>534738</v>
      </c>
      <c r="F5" s="27">
        <v>610140</v>
      </c>
      <c r="G5" s="28">
        <v>610140</v>
      </c>
      <c r="H5" s="29">
        <v>610140</v>
      </c>
      <c r="I5" s="28">
        <v>654147</v>
      </c>
      <c r="J5" s="28">
        <v>735817</v>
      </c>
      <c r="K5" s="29">
        <v>787741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252662</v>
      </c>
      <c r="D6" s="33">
        <v>211716</v>
      </c>
      <c r="E6" s="33">
        <v>238552</v>
      </c>
      <c r="F6" s="32">
        <v>203398</v>
      </c>
      <c r="G6" s="33">
        <v>208533</v>
      </c>
      <c r="H6" s="34">
        <v>238405</v>
      </c>
      <c r="I6" s="33">
        <v>262051.37499744253</v>
      </c>
      <c r="J6" s="33">
        <v>266997.37499744253</v>
      </c>
      <c r="K6" s="34">
        <v>333844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10</v>
      </c>
      <c r="D7" s="36">
        <v>0</v>
      </c>
      <c r="E7" s="36">
        <v>3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720</v>
      </c>
      <c r="D8" s="20">
        <f t="shared" ref="D8:K8" si="1">SUM(D9:D15)</f>
        <v>632</v>
      </c>
      <c r="E8" s="20">
        <f t="shared" si="1"/>
        <v>1161</v>
      </c>
      <c r="F8" s="21">
        <f t="shared" si="1"/>
        <v>799</v>
      </c>
      <c r="G8" s="20">
        <f t="shared" si="1"/>
        <v>822</v>
      </c>
      <c r="H8" s="22">
        <f t="shared" si="1"/>
        <v>822</v>
      </c>
      <c r="I8" s="20">
        <f t="shared" si="1"/>
        <v>930</v>
      </c>
      <c r="J8" s="20">
        <f t="shared" si="1"/>
        <v>971</v>
      </c>
      <c r="K8" s="20">
        <f t="shared" si="1"/>
        <v>1022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7</v>
      </c>
      <c r="F9" s="27">
        <v>0</v>
      </c>
      <c r="G9" s="28">
        <v>13</v>
      </c>
      <c r="H9" s="29">
        <v>24</v>
      </c>
      <c r="I9" s="28">
        <v>40</v>
      </c>
      <c r="J9" s="28">
        <v>40</v>
      </c>
      <c r="K9" s="29">
        <v>42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27</v>
      </c>
      <c r="F10" s="32">
        <v>0</v>
      </c>
      <c r="G10" s="33">
        <v>10</v>
      </c>
      <c r="H10" s="34">
        <v>10</v>
      </c>
      <c r="I10" s="33">
        <v>40</v>
      </c>
      <c r="J10" s="33">
        <v>40</v>
      </c>
      <c r="K10" s="34">
        <v>42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720</v>
      </c>
      <c r="D15" s="36">
        <v>632</v>
      </c>
      <c r="E15" s="36">
        <v>1127</v>
      </c>
      <c r="F15" s="35">
        <v>799</v>
      </c>
      <c r="G15" s="36">
        <v>799</v>
      </c>
      <c r="H15" s="37">
        <v>788</v>
      </c>
      <c r="I15" s="36">
        <v>850</v>
      </c>
      <c r="J15" s="36">
        <v>891</v>
      </c>
      <c r="K15" s="37">
        <v>938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10484</v>
      </c>
      <c r="D16" s="20">
        <f t="shared" ref="D16:K16" si="2">SUM(D17:D23)</f>
        <v>21628</v>
      </c>
      <c r="E16" s="20">
        <f t="shared" si="2"/>
        <v>8861</v>
      </c>
      <c r="F16" s="21">
        <f t="shared" si="2"/>
        <v>13000</v>
      </c>
      <c r="G16" s="20">
        <f t="shared" si="2"/>
        <v>12690</v>
      </c>
      <c r="H16" s="22">
        <f t="shared" si="2"/>
        <v>12690</v>
      </c>
      <c r="I16" s="20">
        <f t="shared" si="2"/>
        <v>19000</v>
      </c>
      <c r="J16" s="20">
        <f t="shared" si="2"/>
        <v>16839</v>
      </c>
      <c r="K16" s="20">
        <f t="shared" si="2"/>
        <v>15413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10484</v>
      </c>
      <c r="D18" s="33">
        <v>21628</v>
      </c>
      <c r="E18" s="33">
        <v>8861</v>
      </c>
      <c r="F18" s="32">
        <v>13000</v>
      </c>
      <c r="G18" s="33">
        <v>12690</v>
      </c>
      <c r="H18" s="34">
        <v>12690</v>
      </c>
      <c r="I18" s="33">
        <v>19000</v>
      </c>
      <c r="J18" s="33">
        <v>16839</v>
      </c>
      <c r="K18" s="34">
        <v>15413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708712</v>
      </c>
      <c r="D26" s="46">
        <f t="shared" ref="D26:K26" si="3">+D4+D8+D16+D24</f>
        <v>700731</v>
      </c>
      <c r="E26" s="46">
        <f t="shared" si="3"/>
        <v>783315</v>
      </c>
      <c r="F26" s="47">
        <f t="shared" si="3"/>
        <v>827337</v>
      </c>
      <c r="G26" s="46">
        <f t="shared" si="3"/>
        <v>832185</v>
      </c>
      <c r="H26" s="48">
        <f t="shared" si="3"/>
        <v>862057</v>
      </c>
      <c r="I26" s="46">
        <f t="shared" si="3"/>
        <v>936128.37499744259</v>
      </c>
      <c r="J26" s="46">
        <f t="shared" si="3"/>
        <v>1020624.3749974426</v>
      </c>
      <c r="K26" s="46">
        <f t="shared" si="3"/>
        <v>1138020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175</v>
      </c>
      <c r="D3" s="17" t="s">
        <v>179</v>
      </c>
      <c r="E3" s="17" t="s">
        <v>174</v>
      </c>
      <c r="F3" s="173" t="s">
        <v>180</v>
      </c>
      <c r="G3" s="174"/>
      <c r="H3" s="175"/>
      <c r="I3" s="17" t="s">
        <v>178</v>
      </c>
      <c r="J3" s="17" t="s">
        <v>177</v>
      </c>
      <c r="K3" s="17" t="s">
        <v>176</v>
      </c>
      <c r="Z3" s="54" t="s">
        <v>32</v>
      </c>
    </row>
    <row r="4" spans="1:27" s="14" customFormat="1" ht="12.75" customHeight="1" x14ac:dyDescent="0.25">
      <c r="A4" s="25"/>
      <c r="B4" s="56" t="s">
        <v>160</v>
      </c>
      <c r="C4" s="33">
        <v>96114</v>
      </c>
      <c r="D4" s="33">
        <v>120140</v>
      </c>
      <c r="E4" s="33">
        <v>138725</v>
      </c>
      <c r="F4" s="27">
        <v>128769</v>
      </c>
      <c r="G4" s="28">
        <v>127516</v>
      </c>
      <c r="H4" s="29">
        <v>126279</v>
      </c>
      <c r="I4" s="33">
        <v>144789.44653349</v>
      </c>
      <c r="J4" s="33">
        <v>144041</v>
      </c>
      <c r="K4" s="33">
        <v>149569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161</v>
      </c>
      <c r="C5" s="33">
        <v>1825</v>
      </c>
      <c r="D5" s="33">
        <v>3000</v>
      </c>
      <c r="E5" s="33">
        <v>2355</v>
      </c>
      <c r="F5" s="32">
        <v>3016</v>
      </c>
      <c r="G5" s="33">
        <v>1960</v>
      </c>
      <c r="H5" s="34">
        <v>1989</v>
      </c>
      <c r="I5" s="33">
        <v>3085</v>
      </c>
      <c r="J5" s="33">
        <v>3205</v>
      </c>
      <c r="K5" s="33">
        <v>3375</v>
      </c>
      <c r="Z5" s="53">
        <f t="shared" si="0"/>
        <v>1</v>
      </c>
      <c r="AA5" s="30">
        <v>8</v>
      </c>
    </row>
    <row r="6" spans="1:27" s="14" customFormat="1" ht="12.75" customHeight="1" x14ac:dyDescent="0.25">
      <c r="A6" s="25"/>
      <c r="B6" s="56" t="s">
        <v>162</v>
      </c>
      <c r="C6" s="33">
        <v>1203</v>
      </c>
      <c r="D6" s="33">
        <v>554</v>
      </c>
      <c r="E6" s="33">
        <v>1331</v>
      </c>
      <c r="F6" s="32">
        <v>2866</v>
      </c>
      <c r="G6" s="33">
        <v>2099</v>
      </c>
      <c r="H6" s="34">
        <v>2144</v>
      </c>
      <c r="I6" s="33">
        <v>4211</v>
      </c>
      <c r="J6" s="33">
        <v>4360</v>
      </c>
      <c r="K6" s="33">
        <v>4591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163</v>
      </c>
      <c r="C7" s="33">
        <v>5792</v>
      </c>
      <c r="D7" s="33">
        <v>5994</v>
      </c>
      <c r="E7" s="33">
        <v>5136</v>
      </c>
      <c r="F7" s="32">
        <v>2749</v>
      </c>
      <c r="G7" s="33">
        <v>2903</v>
      </c>
      <c r="H7" s="34">
        <v>4429</v>
      </c>
      <c r="I7" s="33">
        <v>6537</v>
      </c>
      <c r="J7" s="33">
        <v>6956</v>
      </c>
      <c r="K7" s="33">
        <v>7325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164</v>
      </c>
      <c r="C8" s="33">
        <v>88971</v>
      </c>
      <c r="D8" s="33">
        <v>92204</v>
      </c>
      <c r="E8" s="33">
        <v>94063</v>
      </c>
      <c r="F8" s="32">
        <v>114634</v>
      </c>
      <c r="G8" s="33">
        <v>121363</v>
      </c>
      <c r="H8" s="34">
        <v>121334</v>
      </c>
      <c r="I8" s="33">
        <v>114426</v>
      </c>
      <c r="J8" s="33">
        <v>109878</v>
      </c>
      <c r="K8" s="33">
        <v>115702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193905</v>
      </c>
      <c r="D19" s="46">
        <f t="shared" ref="D19:K19" si="1">SUM(D4:D18)</f>
        <v>221892</v>
      </c>
      <c r="E19" s="46">
        <f t="shared" si="1"/>
        <v>241610</v>
      </c>
      <c r="F19" s="47">
        <f t="shared" si="1"/>
        <v>252034</v>
      </c>
      <c r="G19" s="46">
        <f t="shared" si="1"/>
        <v>255841</v>
      </c>
      <c r="H19" s="48">
        <f t="shared" si="1"/>
        <v>256175</v>
      </c>
      <c r="I19" s="46">
        <f t="shared" si="1"/>
        <v>273048.44653348997</v>
      </c>
      <c r="J19" s="46">
        <f t="shared" si="1"/>
        <v>268440</v>
      </c>
      <c r="K19" s="46">
        <f t="shared" si="1"/>
        <v>280562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175</v>
      </c>
      <c r="D3" s="17" t="s">
        <v>179</v>
      </c>
      <c r="E3" s="17" t="s">
        <v>174</v>
      </c>
      <c r="F3" s="173" t="s">
        <v>180</v>
      </c>
      <c r="G3" s="174"/>
      <c r="H3" s="175"/>
      <c r="I3" s="17" t="s">
        <v>178</v>
      </c>
      <c r="J3" s="17" t="s">
        <v>177</v>
      </c>
      <c r="K3" s="17" t="s">
        <v>176</v>
      </c>
    </row>
    <row r="4" spans="1:27" s="23" customFormat="1" ht="12.75" customHeight="1" x14ac:dyDescent="0.25">
      <c r="A4" s="18"/>
      <c r="B4" s="19" t="s">
        <v>6</v>
      </c>
      <c r="C4" s="20">
        <f>SUM(C5:C7)</f>
        <v>193740</v>
      </c>
      <c r="D4" s="20">
        <f t="shared" ref="D4:K4" si="0">SUM(D5:D7)</f>
        <v>206881</v>
      </c>
      <c r="E4" s="20">
        <f t="shared" si="0"/>
        <v>223515</v>
      </c>
      <c r="F4" s="21">
        <f t="shared" si="0"/>
        <v>235066</v>
      </c>
      <c r="G4" s="20">
        <f t="shared" si="0"/>
        <v>212746</v>
      </c>
      <c r="H4" s="22">
        <f t="shared" si="0"/>
        <v>213080</v>
      </c>
      <c r="I4" s="20">
        <f t="shared" si="0"/>
        <v>252310.44653349003</v>
      </c>
      <c r="J4" s="20">
        <f t="shared" si="0"/>
        <v>245226</v>
      </c>
      <c r="K4" s="20">
        <f t="shared" si="0"/>
        <v>258224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124803</v>
      </c>
      <c r="D5" s="28">
        <v>143166</v>
      </c>
      <c r="E5" s="28">
        <v>160761</v>
      </c>
      <c r="F5" s="27">
        <v>157636</v>
      </c>
      <c r="G5" s="28">
        <v>157516</v>
      </c>
      <c r="H5" s="29">
        <v>157850</v>
      </c>
      <c r="I5" s="28">
        <v>193573</v>
      </c>
      <c r="J5" s="28">
        <v>185958</v>
      </c>
      <c r="K5" s="29">
        <v>195813</v>
      </c>
      <c r="AA5" s="30">
        <v>8</v>
      </c>
    </row>
    <row r="6" spans="1:27" s="14" customFormat="1" ht="12.75" customHeight="1" x14ac:dyDescent="0.25">
      <c r="A6" s="31"/>
      <c r="B6" s="26" t="s">
        <v>9</v>
      </c>
      <c r="C6" s="32">
        <v>68937</v>
      </c>
      <c r="D6" s="33">
        <v>63715</v>
      </c>
      <c r="E6" s="33">
        <v>62754</v>
      </c>
      <c r="F6" s="32">
        <v>77430</v>
      </c>
      <c r="G6" s="33">
        <v>55230</v>
      </c>
      <c r="H6" s="34">
        <v>55230</v>
      </c>
      <c r="I6" s="33">
        <v>58737.446533490016</v>
      </c>
      <c r="J6" s="33">
        <v>59268</v>
      </c>
      <c r="K6" s="34">
        <v>62411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155</v>
      </c>
      <c r="D8" s="20">
        <f t="shared" ref="D8:K8" si="1">SUM(D9:D15)</f>
        <v>14194</v>
      </c>
      <c r="E8" s="20">
        <f t="shared" si="1"/>
        <v>18006</v>
      </c>
      <c r="F8" s="21">
        <f t="shared" si="1"/>
        <v>16368</v>
      </c>
      <c r="G8" s="20">
        <f t="shared" si="1"/>
        <v>42975</v>
      </c>
      <c r="H8" s="22">
        <f t="shared" si="1"/>
        <v>42975</v>
      </c>
      <c r="I8" s="20">
        <f t="shared" si="1"/>
        <v>18138</v>
      </c>
      <c r="J8" s="20">
        <f t="shared" si="1"/>
        <v>20845</v>
      </c>
      <c r="K8" s="20">
        <f t="shared" si="1"/>
        <v>21949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1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3842</v>
      </c>
      <c r="E10" s="33">
        <v>2</v>
      </c>
      <c r="F10" s="32">
        <v>5047</v>
      </c>
      <c r="G10" s="33">
        <v>5047</v>
      </c>
      <c r="H10" s="34">
        <v>5047</v>
      </c>
      <c r="I10" s="33">
        <v>4999</v>
      </c>
      <c r="J10" s="33">
        <v>5424</v>
      </c>
      <c r="K10" s="34">
        <v>5711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155</v>
      </c>
      <c r="D15" s="36">
        <v>10352</v>
      </c>
      <c r="E15" s="36">
        <v>18003</v>
      </c>
      <c r="F15" s="35">
        <v>11321</v>
      </c>
      <c r="G15" s="36">
        <v>37928</v>
      </c>
      <c r="H15" s="37">
        <v>37928</v>
      </c>
      <c r="I15" s="36">
        <v>13139</v>
      </c>
      <c r="J15" s="36">
        <v>15421</v>
      </c>
      <c r="K15" s="37">
        <v>16238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10</v>
      </c>
      <c r="D16" s="20">
        <f t="shared" ref="D16:K16" si="2">SUM(D17:D23)</f>
        <v>817</v>
      </c>
      <c r="E16" s="20">
        <f t="shared" si="2"/>
        <v>89</v>
      </c>
      <c r="F16" s="21">
        <f t="shared" si="2"/>
        <v>600</v>
      </c>
      <c r="G16" s="20">
        <f t="shared" si="2"/>
        <v>120</v>
      </c>
      <c r="H16" s="22">
        <f t="shared" si="2"/>
        <v>120</v>
      </c>
      <c r="I16" s="20">
        <f t="shared" si="2"/>
        <v>2600</v>
      </c>
      <c r="J16" s="20">
        <f t="shared" si="2"/>
        <v>2369</v>
      </c>
      <c r="K16" s="20">
        <f t="shared" si="2"/>
        <v>389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10</v>
      </c>
      <c r="D18" s="33">
        <v>817</v>
      </c>
      <c r="E18" s="33">
        <v>89</v>
      </c>
      <c r="F18" s="32">
        <v>600</v>
      </c>
      <c r="G18" s="33">
        <v>120</v>
      </c>
      <c r="H18" s="34">
        <v>120</v>
      </c>
      <c r="I18" s="33">
        <v>2600</v>
      </c>
      <c r="J18" s="33">
        <v>2369</v>
      </c>
      <c r="K18" s="34">
        <v>389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193905</v>
      </c>
      <c r="D26" s="46">
        <f t="shared" ref="D26:K26" si="3">+D4+D8+D16+D24</f>
        <v>221892</v>
      </c>
      <c r="E26" s="46">
        <f t="shared" si="3"/>
        <v>241610</v>
      </c>
      <c r="F26" s="47">
        <f t="shared" si="3"/>
        <v>252034</v>
      </c>
      <c r="G26" s="46">
        <f t="shared" si="3"/>
        <v>255841</v>
      </c>
      <c r="H26" s="48">
        <f t="shared" si="3"/>
        <v>256175</v>
      </c>
      <c r="I26" s="46">
        <f t="shared" si="3"/>
        <v>273048.44653349003</v>
      </c>
      <c r="J26" s="46">
        <f t="shared" si="3"/>
        <v>268440</v>
      </c>
      <c r="K26" s="46">
        <f t="shared" si="3"/>
        <v>280562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175</v>
      </c>
      <c r="D3" s="17" t="s">
        <v>179</v>
      </c>
      <c r="E3" s="17" t="s">
        <v>174</v>
      </c>
      <c r="F3" s="173" t="s">
        <v>180</v>
      </c>
      <c r="G3" s="174"/>
      <c r="H3" s="175"/>
      <c r="I3" s="17" t="s">
        <v>178</v>
      </c>
      <c r="J3" s="17" t="s">
        <v>177</v>
      </c>
      <c r="K3" s="17" t="s">
        <v>176</v>
      </c>
      <c r="Z3" s="54" t="s">
        <v>32</v>
      </c>
    </row>
    <row r="4" spans="1:27" s="14" customFormat="1" ht="12.75" customHeight="1" x14ac:dyDescent="0.25">
      <c r="A4" s="25"/>
      <c r="B4" s="56" t="s">
        <v>165</v>
      </c>
      <c r="C4" s="33">
        <v>13591</v>
      </c>
      <c r="D4" s="33">
        <v>22767</v>
      </c>
      <c r="E4" s="33">
        <v>22421</v>
      </c>
      <c r="F4" s="27">
        <v>32349</v>
      </c>
      <c r="G4" s="28">
        <v>28799</v>
      </c>
      <c r="H4" s="29">
        <v>28738</v>
      </c>
      <c r="I4" s="33">
        <v>25248</v>
      </c>
      <c r="J4" s="33">
        <v>27680</v>
      </c>
      <c r="K4" s="33">
        <v>29147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166</v>
      </c>
      <c r="C5" s="33">
        <v>8980</v>
      </c>
      <c r="D5" s="33">
        <v>11962</v>
      </c>
      <c r="E5" s="33">
        <v>14356</v>
      </c>
      <c r="F5" s="32">
        <v>20038</v>
      </c>
      <c r="G5" s="33">
        <v>18174</v>
      </c>
      <c r="H5" s="34">
        <v>18174</v>
      </c>
      <c r="I5" s="33">
        <v>22508</v>
      </c>
      <c r="J5" s="33">
        <v>21469</v>
      </c>
      <c r="K5" s="33">
        <v>72607</v>
      </c>
      <c r="Z5" s="53">
        <f t="shared" si="0"/>
        <v>1</v>
      </c>
      <c r="AA5" s="30">
        <v>9</v>
      </c>
    </row>
    <row r="6" spans="1:27" s="14" customFormat="1" ht="12.75" customHeight="1" x14ac:dyDescent="0.25">
      <c r="A6" s="25"/>
      <c r="B6" s="56" t="s">
        <v>167</v>
      </c>
      <c r="C6" s="33">
        <v>46016</v>
      </c>
      <c r="D6" s="33">
        <v>52780</v>
      </c>
      <c r="E6" s="33">
        <v>51092</v>
      </c>
      <c r="F6" s="32">
        <v>53717</v>
      </c>
      <c r="G6" s="33">
        <v>50924</v>
      </c>
      <c r="H6" s="34">
        <v>50957</v>
      </c>
      <c r="I6" s="33">
        <v>55820</v>
      </c>
      <c r="J6" s="33">
        <v>58875</v>
      </c>
      <c r="K6" s="33">
        <v>61995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168</v>
      </c>
      <c r="C7" s="33">
        <v>1508</v>
      </c>
      <c r="D7" s="33">
        <v>4382</v>
      </c>
      <c r="E7" s="33">
        <v>2292</v>
      </c>
      <c r="F7" s="32">
        <v>5897</v>
      </c>
      <c r="G7" s="33">
        <v>5835</v>
      </c>
      <c r="H7" s="34">
        <v>5835</v>
      </c>
      <c r="I7" s="33">
        <v>6110</v>
      </c>
      <c r="J7" s="33">
        <v>5446</v>
      </c>
      <c r="K7" s="33">
        <v>5735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169</v>
      </c>
      <c r="C8" s="33">
        <v>10664</v>
      </c>
      <c r="D8" s="33">
        <v>25472</v>
      </c>
      <c r="E8" s="33">
        <v>7300</v>
      </c>
      <c r="F8" s="32">
        <v>9582</v>
      </c>
      <c r="G8" s="33">
        <v>9080</v>
      </c>
      <c r="H8" s="34">
        <v>9108</v>
      </c>
      <c r="I8" s="33">
        <v>10460</v>
      </c>
      <c r="J8" s="33">
        <v>11052</v>
      </c>
      <c r="K8" s="33">
        <v>11638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80759</v>
      </c>
      <c r="D19" s="46">
        <f t="shared" ref="D19:K19" si="1">SUM(D4:D18)</f>
        <v>117363</v>
      </c>
      <c r="E19" s="46">
        <f t="shared" si="1"/>
        <v>97461</v>
      </c>
      <c r="F19" s="47">
        <f t="shared" si="1"/>
        <v>121583</v>
      </c>
      <c r="G19" s="46">
        <f t="shared" si="1"/>
        <v>112812</v>
      </c>
      <c r="H19" s="48">
        <f t="shared" si="1"/>
        <v>112812</v>
      </c>
      <c r="I19" s="46">
        <f t="shared" si="1"/>
        <v>120146</v>
      </c>
      <c r="J19" s="46">
        <f t="shared" si="1"/>
        <v>124522</v>
      </c>
      <c r="K19" s="46">
        <f t="shared" si="1"/>
        <v>181122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175</v>
      </c>
      <c r="D3" s="17" t="s">
        <v>179</v>
      </c>
      <c r="E3" s="17" t="s">
        <v>174</v>
      </c>
      <c r="F3" s="173" t="s">
        <v>180</v>
      </c>
      <c r="G3" s="174"/>
      <c r="H3" s="175"/>
      <c r="I3" s="17" t="s">
        <v>178</v>
      </c>
      <c r="J3" s="17" t="s">
        <v>177</v>
      </c>
      <c r="K3" s="17" t="s">
        <v>176</v>
      </c>
    </row>
    <row r="4" spans="1:27" s="23" customFormat="1" ht="12.75" customHeight="1" x14ac:dyDescent="0.25">
      <c r="A4" s="18"/>
      <c r="B4" s="19" t="s">
        <v>6</v>
      </c>
      <c r="C4" s="20">
        <f>SUM(C5:C7)</f>
        <v>67943</v>
      </c>
      <c r="D4" s="20">
        <f t="shared" ref="D4:K4" si="0">SUM(D5:D7)</f>
        <v>100567</v>
      </c>
      <c r="E4" s="20">
        <f t="shared" si="0"/>
        <v>94263</v>
      </c>
      <c r="F4" s="21">
        <f t="shared" si="0"/>
        <v>110821</v>
      </c>
      <c r="G4" s="20">
        <f t="shared" si="0"/>
        <v>105650</v>
      </c>
      <c r="H4" s="22">
        <f t="shared" si="0"/>
        <v>105650</v>
      </c>
      <c r="I4" s="20">
        <f t="shared" si="0"/>
        <v>114190</v>
      </c>
      <c r="J4" s="20">
        <f t="shared" si="0"/>
        <v>118307</v>
      </c>
      <c r="K4" s="20">
        <f t="shared" si="0"/>
        <v>124577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37698</v>
      </c>
      <c r="D5" s="28">
        <v>49182</v>
      </c>
      <c r="E5" s="28">
        <v>60018</v>
      </c>
      <c r="F5" s="27">
        <v>70134</v>
      </c>
      <c r="G5" s="28">
        <v>70234</v>
      </c>
      <c r="H5" s="29">
        <v>70234</v>
      </c>
      <c r="I5" s="28">
        <v>73714</v>
      </c>
      <c r="J5" s="28">
        <v>78455</v>
      </c>
      <c r="K5" s="29">
        <v>82614</v>
      </c>
      <c r="AA5" s="30">
        <v>9</v>
      </c>
    </row>
    <row r="6" spans="1:27" s="14" customFormat="1" ht="12.75" customHeight="1" x14ac:dyDescent="0.25">
      <c r="A6" s="31"/>
      <c r="B6" s="26" t="s">
        <v>9</v>
      </c>
      <c r="C6" s="32">
        <v>29910</v>
      </c>
      <c r="D6" s="33">
        <v>51385</v>
      </c>
      <c r="E6" s="33">
        <v>34245</v>
      </c>
      <c r="F6" s="32">
        <v>40687</v>
      </c>
      <c r="G6" s="33">
        <v>35416</v>
      </c>
      <c r="H6" s="34">
        <v>35416</v>
      </c>
      <c r="I6" s="33">
        <v>40476</v>
      </c>
      <c r="J6" s="33">
        <v>39852</v>
      </c>
      <c r="K6" s="34">
        <v>41963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335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17</v>
      </c>
      <c r="D8" s="20">
        <f t="shared" ref="D8:K8" si="1">SUM(D9:D15)</f>
        <v>38</v>
      </c>
      <c r="E8" s="20">
        <f t="shared" si="1"/>
        <v>43</v>
      </c>
      <c r="F8" s="21">
        <f t="shared" si="1"/>
        <v>148</v>
      </c>
      <c r="G8" s="20">
        <f t="shared" si="1"/>
        <v>148</v>
      </c>
      <c r="H8" s="22">
        <f t="shared" si="1"/>
        <v>148</v>
      </c>
      <c r="I8" s="20">
        <f t="shared" si="1"/>
        <v>207</v>
      </c>
      <c r="J8" s="20">
        <f t="shared" si="1"/>
        <v>215</v>
      </c>
      <c r="K8" s="20">
        <f t="shared" si="1"/>
        <v>227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16</v>
      </c>
      <c r="F9" s="27">
        <v>0</v>
      </c>
      <c r="G9" s="28">
        <v>0</v>
      </c>
      <c r="H9" s="29">
        <v>34</v>
      </c>
      <c r="I9" s="28">
        <v>50</v>
      </c>
      <c r="J9" s="28">
        <v>50</v>
      </c>
      <c r="K9" s="29">
        <v>53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17</v>
      </c>
      <c r="D15" s="36">
        <v>38</v>
      </c>
      <c r="E15" s="36">
        <v>27</v>
      </c>
      <c r="F15" s="35">
        <v>148</v>
      </c>
      <c r="G15" s="36">
        <v>148</v>
      </c>
      <c r="H15" s="37">
        <v>114</v>
      </c>
      <c r="I15" s="36">
        <v>157</v>
      </c>
      <c r="J15" s="36">
        <v>165</v>
      </c>
      <c r="K15" s="37">
        <v>174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12799</v>
      </c>
      <c r="D16" s="20">
        <f t="shared" ref="D16:K16" si="2">SUM(D17:D23)</f>
        <v>16758</v>
      </c>
      <c r="E16" s="20">
        <f t="shared" si="2"/>
        <v>3155</v>
      </c>
      <c r="F16" s="21">
        <f t="shared" si="2"/>
        <v>10614</v>
      </c>
      <c r="G16" s="20">
        <f t="shared" si="2"/>
        <v>7014</v>
      </c>
      <c r="H16" s="22">
        <f t="shared" si="2"/>
        <v>7014</v>
      </c>
      <c r="I16" s="20">
        <f t="shared" si="2"/>
        <v>5749</v>
      </c>
      <c r="J16" s="20">
        <f t="shared" si="2"/>
        <v>6000</v>
      </c>
      <c r="K16" s="20">
        <f t="shared" si="2"/>
        <v>56318</v>
      </c>
    </row>
    <row r="17" spans="1:11" s="14" customFormat="1" ht="12.75" customHeight="1" x14ac:dyDescent="0.25">
      <c r="A17" s="25"/>
      <c r="B17" s="26" t="s">
        <v>22</v>
      </c>
      <c r="C17" s="27">
        <v>10955</v>
      </c>
      <c r="D17" s="28">
        <v>6303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1844</v>
      </c>
      <c r="D18" s="33">
        <v>10455</v>
      </c>
      <c r="E18" s="33">
        <v>3155</v>
      </c>
      <c r="F18" s="32">
        <v>10614</v>
      </c>
      <c r="G18" s="33">
        <v>7014</v>
      </c>
      <c r="H18" s="34">
        <v>7014</v>
      </c>
      <c r="I18" s="33">
        <v>5749</v>
      </c>
      <c r="J18" s="33">
        <v>6000</v>
      </c>
      <c r="K18" s="34">
        <v>56318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80759</v>
      </c>
      <c r="D26" s="46">
        <f t="shared" ref="D26:K26" si="3">+D4+D8+D16+D24</f>
        <v>117363</v>
      </c>
      <c r="E26" s="46">
        <f t="shared" si="3"/>
        <v>97461</v>
      </c>
      <c r="F26" s="47">
        <f t="shared" si="3"/>
        <v>121583</v>
      </c>
      <c r="G26" s="46">
        <f t="shared" si="3"/>
        <v>112812</v>
      </c>
      <c r="H26" s="48">
        <f t="shared" si="3"/>
        <v>112812</v>
      </c>
      <c r="I26" s="46">
        <f t="shared" si="3"/>
        <v>120146</v>
      </c>
      <c r="J26" s="46">
        <f t="shared" si="3"/>
        <v>124522</v>
      </c>
      <c r="K26" s="46">
        <f t="shared" si="3"/>
        <v>181122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175</v>
      </c>
      <c r="D3" s="17" t="s">
        <v>179</v>
      </c>
      <c r="E3" s="17" t="s">
        <v>174</v>
      </c>
      <c r="F3" s="173" t="s">
        <v>180</v>
      </c>
      <c r="G3" s="174"/>
      <c r="H3" s="175"/>
      <c r="I3" s="17" t="s">
        <v>178</v>
      </c>
      <c r="J3" s="17" t="s">
        <v>177</v>
      </c>
      <c r="K3" s="17" t="s">
        <v>176</v>
      </c>
      <c r="Z3" s="54" t="s">
        <v>32</v>
      </c>
    </row>
    <row r="4" spans="1:27" s="14" customFormat="1" ht="12.75" customHeight="1" x14ac:dyDescent="0.25">
      <c r="A4" s="25"/>
      <c r="B4" s="56" t="s">
        <v>170</v>
      </c>
      <c r="C4" s="33">
        <v>152109</v>
      </c>
      <c r="D4" s="33">
        <v>202376</v>
      </c>
      <c r="E4" s="33">
        <v>218682</v>
      </c>
      <c r="F4" s="27">
        <v>269070</v>
      </c>
      <c r="G4" s="28">
        <v>305676</v>
      </c>
      <c r="H4" s="29">
        <v>305676</v>
      </c>
      <c r="I4" s="33">
        <v>321146</v>
      </c>
      <c r="J4" s="33">
        <v>356790</v>
      </c>
      <c r="K4" s="33">
        <v>447694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171</v>
      </c>
      <c r="C5" s="33">
        <v>0</v>
      </c>
      <c r="D5" s="33">
        <v>0</v>
      </c>
      <c r="E5" s="33">
        <v>0</v>
      </c>
      <c r="F5" s="32">
        <v>0</v>
      </c>
      <c r="G5" s="33">
        <v>0</v>
      </c>
      <c r="H5" s="34">
        <v>0</v>
      </c>
      <c r="I5" s="33">
        <v>0</v>
      </c>
      <c r="J5" s="33">
        <v>0</v>
      </c>
      <c r="K5" s="33">
        <v>0</v>
      </c>
      <c r="Z5" s="53">
        <f t="shared" si="0"/>
        <v>1</v>
      </c>
      <c r="AA5" s="30">
        <v>10</v>
      </c>
    </row>
    <row r="6" spans="1:27" s="14" customFormat="1" ht="12.75" customHeight="1" x14ac:dyDescent="0.25">
      <c r="A6" s="25"/>
      <c r="B6" s="56" t="s">
        <v>172</v>
      </c>
      <c r="C6" s="33">
        <v>90287</v>
      </c>
      <c r="D6" s="33">
        <v>132738</v>
      </c>
      <c r="E6" s="33">
        <v>114393</v>
      </c>
      <c r="F6" s="32">
        <v>58509</v>
      </c>
      <c r="G6" s="33">
        <v>58509</v>
      </c>
      <c r="H6" s="34">
        <v>58509</v>
      </c>
      <c r="I6" s="33">
        <v>78509</v>
      </c>
      <c r="J6" s="33">
        <v>53442</v>
      </c>
      <c r="K6" s="33">
        <v>0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137</v>
      </c>
      <c r="C7" s="33">
        <v>298753</v>
      </c>
      <c r="D7" s="33">
        <v>296909</v>
      </c>
      <c r="E7" s="33">
        <v>240821</v>
      </c>
      <c r="F7" s="32">
        <v>225000</v>
      </c>
      <c r="G7" s="33">
        <v>247712</v>
      </c>
      <c r="H7" s="34">
        <v>247712</v>
      </c>
      <c r="I7" s="33">
        <v>265107</v>
      </c>
      <c r="J7" s="33">
        <v>224500</v>
      </c>
      <c r="K7" s="33">
        <v>0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138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173</v>
      </c>
      <c r="C9" s="33">
        <v>0</v>
      </c>
      <c r="D9" s="33">
        <v>0</v>
      </c>
      <c r="E9" s="33">
        <v>5391</v>
      </c>
      <c r="F9" s="32">
        <v>0</v>
      </c>
      <c r="G9" s="33">
        <v>212</v>
      </c>
      <c r="H9" s="34">
        <v>212</v>
      </c>
      <c r="I9" s="33">
        <v>0</v>
      </c>
      <c r="J9" s="33">
        <v>0</v>
      </c>
      <c r="K9" s="33">
        <v>0</v>
      </c>
      <c r="Z9" s="53">
        <f t="shared" si="0"/>
        <v>1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541149</v>
      </c>
      <c r="D19" s="46">
        <f t="shared" ref="D19:K19" si="1">SUM(D4:D18)</f>
        <v>632023</v>
      </c>
      <c r="E19" s="46">
        <f t="shared" si="1"/>
        <v>579287</v>
      </c>
      <c r="F19" s="47">
        <f t="shared" si="1"/>
        <v>552579</v>
      </c>
      <c r="G19" s="46">
        <f t="shared" si="1"/>
        <v>612109</v>
      </c>
      <c r="H19" s="48">
        <f t="shared" si="1"/>
        <v>612109</v>
      </c>
      <c r="I19" s="46">
        <f t="shared" si="1"/>
        <v>664762</v>
      </c>
      <c r="J19" s="46">
        <f t="shared" si="1"/>
        <v>634732</v>
      </c>
      <c r="K19" s="46">
        <f t="shared" si="1"/>
        <v>447694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175</v>
      </c>
      <c r="D3" s="17" t="s">
        <v>179</v>
      </c>
      <c r="E3" s="17" t="s">
        <v>174</v>
      </c>
      <c r="F3" s="173" t="s">
        <v>180</v>
      </c>
      <c r="G3" s="174"/>
      <c r="H3" s="175"/>
      <c r="I3" s="17" t="s">
        <v>178</v>
      </c>
      <c r="J3" s="17" t="s">
        <v>177</v>
      </c>
      <c r="K3" s="17" t="s">
        <v>176</v>
      </c>
    </row>
    <row r="4" spans="1:27" s="23" customFormat="1" ht="12.75" customHeight="1" x14ac:dyDescent="0.25">
      <c r="A4" s="18"/>
      <c r="B4" s="19" t="s">
        <v>6</v>
      </c>
      <c r="C4" s="20">
        <f>SUM(C5:C7)</f>
        <v>52250</v>
      </c>
      <c r="D4" s="20">
        <f t="shared" ref="D4:K4" si="0">SUM(D5:D7)</f>
        <v>47294</v>
      </c>
      <c r="E4" s="20">
        <f t="shared" si="0"/>
        <v>23294</v>
      </c>
      <c r="F4" s="21">
        <f t="shared" si="0"/>
        <v>89121</v>
      </c>
      <c r="G4" s="20">
        <f t="shared" si="0"/>
        <v>51604</v>
      </c>
      <c r="H4" s="22">
        <f t="shared" si="0"/>
        <v>51604</v>
      </c>
      <c r="I4" s="20">
        <f t="shared" si="0"/>
        <v>243888</v>
      </c>
      <c r="J4" s="20">
        <f t="shared" si="0"/>
        <v>250768</v>
      </c>
      <c r="K4" s="20">
        <f t="shared" si="0"/>
        <v>122558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4824</v>
      </c>
      <c r="D5" s="28">
        <v>5350</v>
      </c>
      <c r="E5" s="28">
        <v>5902</v>
      </c>
      <c r="F5" s="27">
        <v>36809</v>
      </c>
      <c r="G5" s="28">
        <v>8709</v>
      </c>
      <c r="H5" s="29">
        <v>8709</v>
      </c>
      <c r="I5" s="28">
        <v>24174</v>
      </c>
      <c r="J5" s="28">
        <v>26634</v>
      </c>
      <c r="K5" s="29">
        <v>4827</v>
      </c>
      <c r="AA5" s="30">
        <v>10</v>
      </c>
    </row>
    <row r="6" spans="1:27" s="14" customFormat="1" ht="12.75" customHeight="1" x14ac:dyDescent="0.25">
      <c r="A6" s="31"/>
      <c r="B6" s="26" t="s">
        <v>9</v>
      </c>
      <c r="C6" s="32">
        <v>47426</v>
      </c>
      <c r="D6" s="33">
        <v>41415</v>
      </c>
      <c r="E6" s="33">
        <v>17392</v>
      </c>
      <c r="F6" s="32">
        <v>52312</v>
      </c>
      <c r="G6" s="33">
        <v>42895</v>
      </c>
      <c r="H6" s="34">
        <v>42895</v>
      </c>
      <c r="I6" s="33">
        <v>219714</v>
      </c>
      <c r="J6" s="33">
        <v>224134</v>
      </c>
      <c r="K6" s="34">
        <v>117731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529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18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18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488899</v>
      </c>
      <c r="D16" s="20">
        <f t="shared" ref="D16:K16" si="2">SUM(D17:D23)</f>
        <v>584729</v>
      </c>
      <c r="E16" s="20">
        <f t="shared" si="2"/>
        <v>555975</v>
      </c>
      <c r="F16" s="21">
        <f t="shared" si="2"/>
        <v>463458</v>
      </c>
      <c r="G16" s="20">
        <f t="shared" si="2"/>
        <v>560505</v>
      </c>
      <c r="H16" s="22">
        <f t="shared" si="2"/>
        <v>560505</v>
      </c>
      <c r="I16" s="20">
        <f t="shared" si="2"/>
        <v>420874</v>
      </c>
      <c r="J16" s="20">
        <f t="shared" si="2"/>
        <v>383964</v>
      </c>
      <c r="K16" s="20">
        <f t="shared" si="2"/>
        <v>325136</v>
      </c>
    </row>
    <row r="17" spans="1:11" s="14" customFormat="1" ht="12.75" customHeight="1" x14ac:dyDescent="0.25">
      <c r="A17" s="25"/>
      <c r="B17" s="26" t="s">
        <v>22</v>
      </c>
      <c r="C17" s="27">
        <v>460997</v>
      </c>
      <c r="D17" s="28">
        <v>521749</v>
      </c>
      <c r="E17" s="28">
        <v>515937</v>
      </c>
      <c r="F17" s="27">
        <v>416803</v>
      </c>
      <c r="G17" s="28">
        <v>496538</v>
      </c>
      <c r="H17" s="29">
        <v>496538</v>
      </c>
      <c r="I17" s="28">
        <v>384989</v>
      </c>
      <c r="J17" s="28">
        <v>326303</v>
      </c>
      <c r="K17" s="29">
        <v>318502</v>
      </c>
    </row>
    <row r="18" spans="1:11" s="14" customFormat="1" ht="12.75" customHeight="1" x14ac:dyDescent="0.25">
      <c r="A18" s="25"/>
      <c r="B18" s="26" t="s">
        <v>23</v>
      </c>
      <c r="C18" s="32">
        <v>27902</v>
      </c>
      <c r="D18" s="33">
        <v>62980</v>
      </c>
      <c r="E18" s="33">
        <v>40038</v>
      </c>
      <c r="F18" s="32">
        <v>46655</v>
      </c>
      <c r="G18" s="33">
        <v>63967</v>
      </c>
      <c r="H18" s="34">
        <v>63967</v>
      </c>
      <c r="I18" s="33">
        <v>35885</v>
      </c>
      <c r="J18" s="33">
        <v>57661</v>
      </c>
      <c r="K18" s="34">
        <v>6634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541149</v>
      </c>
      <c r="D26" s="46">
        <f t="shared" ref="D26:K26" si="3">+D4+D8+D16+D24</f>
        <v>632023</v>
      </c>
      <c r="E26" s="46">
        <f t="shared" si="3"/>
        <v>579287</v>
      </c>
      <c r="F26" s="47">
        <f t="shared" si="3"/>
        <v>552579</v>
      </c>
      <c r="G26" s="46">
        <f t="shared" si="3"/>
        <v>612109</v>
      </c>
      <c r="H26" s="48">
        <f t="shared" si="3"/>
        <v>612109</v>
      </c>
      <c r="I26" s="46">
        <f t="shared" si="3"/>
        <v>664762</v>
      </c>
      <c r="J26" s="46">
        <f t="shared" si="3"/>
        <v>634732</v>
      </c>
      <c r="K26" s="46">
        <f t="shared" si="3"/>
        <v>447694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182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175</v>
      </c>
      <c r="D3" s="17" t="s">
        <v>179</v>
      </c>
      <c r="E3" s="17" t="s">
        <v>174</v>
      </c>
      <c r="F3" s="173" t="s">
        <v>180</v>
      </c>
      <c r="G3" s="174"/>
      <c r="H3" s="175"/>
      <c r="I3" s="17" t="s">
        <v>178</v>
      </c>
      <c r="J3" s="17" t="s">
        <v>177</v>
      </c>
      <c r="K3" s="17" t="s">
        <v>176</v>
      </c>
      <c r="Z3" s="54" t="s">
        <v>32</v>
      </c>
    </row>
    <row r="4" spans="1:27" s="14" customFormat="1" ht="12.75" customHeight="1" x14ac:dyDescent="0.25">
      <c r="A4" s="25"/>
      <c r="B4" s="55" t="s">
        <v>134</v>
      </c>
      <c r="C4" s="33">
        <v>171467</v>
      </c>
      <c r="D4" s="33">
        <v>228025</v>
      </c>
      <c r="E4" s="33">
        <v>205476</v>
      </c>
      <c r="F4" s="27">
        <v>210870</v>
      </c>
      <c r="G4" s="28">
        <v>196913</v>
      </c>
      <c r="H4" s="29">
        <v>234404</v>
      </c>
      <c r="I4" s="33">
        <v>237154</v>
      </c>
      <c r="J4" s="33">
        <v>224272</v>
      </c>
      <c r="K4" s="33">
        <v>242117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135</v>
      </c>
      <c r="C5" s="33">
        <v>3591912</v>
      </c>
      <c r="D5" s="33">
        <v>4025259</v>
      </c>
      <c r="E5" s="33">
        <v>4446052</v>
      </c>
      <c r="F5" s="32">
        <v>4830351</v>
      </c>
      <c r="G5" s="33">
        <v>4845389</v>
      </c>
      <c r="H5" s="34">
        <v>5106126</v>
      </c>
      <c r="I5" s="33">
        <v>5310655</v>
      </c>
      <c r="J5" s="33">
        <v>5755764</v>
      </c>
      <c r="K5" s="33">
        <v>6176104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136</v>
      </c>
      <c r="C6" s="33">
        <v>256949</v>
      </c>
      <c r="D6" s="33">
        <v>241627</v>
      </c>
      <c r="E6" s="33">
        <v>249829</v>
      </c>
      <c r="F6" s="32">
        <v>285827</v>
      </c>
      <c r="G6" s="33">
        <v>274702</v>
      </c>
      <c r="H6" s="34">
        <v>274702</v>
      </c>
      <c r="I6" s="33">
        <v>319152</v>
      </c>
      <c r="J6" s="33">
        <v>333242</v>
      </c>
      <c r="K6" s="33">
        <v>359893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137</v>
      </c>
      <c r="C7" s="33">
        <v>802369</v>
      </c>
      <c r="D7" s="33">
        <v>855977</v>
      </c>
      <c r="E7" s="33">
        <v>898261</v>
      </c>
      <c r="F7" s="32">
        <v>1003924</v>
      </c>
      <c r="G7" s="33">
        <v>992023</v>
      </c>
      <c r="H7" s="34">
        <v>1023401</v>
      </c>
      <c r="I7" s="33">
        <v>1130564</v>
      </c>
      <c r="J7" s="33">
        <v>1208496</v>
      </c>
      <c r="K7" s="33">
        <v>1285957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138</v>
      </c>
      <c r="C8" s="33">
        <v>708712</v>
      </c>
      <c r="D8" s="33">
        <v>700731</v>
      </c>
      <c r="E8" s="33">
        <v>783315</v>
      </c>
      <c r="F8" s="32">
        <v>827337</v>
      </c>
      <c r="G8" s="33">
        <v>832185</v>
      </c>
      <c r="H8" s="34">
        <v>862057</v>
      </c>
      <c r="I8" s="33">
        <v>936128.37499744259</v>
      </c>
      <c r="J8" s="33">
        <v>1020624.3749974426</v>
      </c>
      <c r="K8" s="33">
        <v>1138020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127</v>
      </c>
      <c r="C9" s="33">
        <v>193905</v>
      </c>
      <c r="D9" s="33">
        <v>221892</v>
      </c>
      <c r="E9" s="33">
        <v>241610</v>
      </c>
      <c r="F9" s="32">
        <v>252034</v>
      </c>
      <c r="G9" s="33">
        <v>255841</v>
      </c>
      <c r="H9" s="34">
        <v>256175</v>
      </c>
      <c r="I9" s="33">
        <v>273048.44653349003</v>
      </c>
      <c r="J9" s="33">
        <v>268440</v>
      </c>
      <c r="K9" s="33">
        <v>280562</v>
      </c>
      <c r="Z9" s="53">
        <f t="shared" si="0"/>
        <v>1</v>
      </c>
      <c r="AA9" s="14" t="s">
        <v>30</v>
      </c>
    </row>
    <row r="10" spans="1:27" s="14" customFormat="1" ht="12.75" customHeight="1" x14ac:dyDescent="0.25">
      <c r="A10" s="25"/>
      <c r="B10" s="56" t="s">
        <v>128</v>
      </c>
      <c r="C10" s="33">
        <v>80759</v>
      </c>
      <c r="D10" s="33">
        <v>117363</v>
      </c>
      <c r="E10" s="33">
        <v>97461</v>
      </c>
      <c r="F10" s="32">
        <v>121583</v>
      </c>
      <c r="G10" s="33">
        <v>112812</v>
      </c>
      <c r="H10" s="34">
        <v>112812</v>
      </c>
      <c r="I10" s="33">
        <v>120146</v>
      </c>
      <c r="J10" s="33">
        <v>124522</v>
      </c>
      <c r="K10" s="33">
        <v>181122</v>
      </c>
      <c r="Z10" s="53">
        <f t="shared" si="0"/>
        <v>1</v>
      </c>
    </row>
    <row r="11" spans="1:27" s="14" customFormat="1" ht="12.75" customHeight="1" x14ac:dyDescent="0.25">
      <c r="A11" s="25"/>
      <c r="B11" s="56" t="s">
        <v>129</v>
      </c>
      <c r="C11" s="33">
        <v>541149</v>
      </c>
      <c r="D11" s="33">
        <v>632023</v>
      </c>
      <c r="E11" s="33">
        <v>579287</v>
      </c>
      <c r="F11" s="32">
        <v>552579</v>
      </c>
      <c r="G11" s="33">
        <v>612109</v>
      </c>
      <c r="H11" s="34">
        <v>612109</v>
      </c>
      <c r="I11" s="33">
        <v>664762</v>
      </c>
      <c r="J11" s="33">
        <v>634732</v>
      </c>
      <c r="K11" s="33">
        <v>447694</v>
      </c>
      <c r="Z11" s="53">
        <f t="shared" si="0"/>
        <v>1</v>
      </c>
    </row>
    <row r="12" spans="1:27" s="14" customFormat="1" ht="12.75" hidden="1" customHeight="1" x14ac:dyDescent="0.25">
      <c r="A12" s="25"/>
      <c r="B12" s="56" t="s">
        <v>130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126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131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124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132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133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125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6347222</v>
      </c>
      <c r="D19" s="46">
        <f t="shared" ref="D19:K19" si="1">SUM(D4:D18)</f>
        <v>7022897</v>
      </c>
      <c r="E19" s="46">
        <f t="shared" si="1"/>
        <v>7501291</v>
      </c>
      <c r="F19" s="47">
        <f t="shared" si="1"/>
        <v>8084505</v>
      </c>
      <c r="G19" s="46">
        <f t="shared" si="1"/>
        <v>8121974</v>
      </c>
      <c r="H19" s="48">
        <f t="shared" si="1"/>
        <v>8481786</v>
      </c>
      <c r="I19" s="46">
        <f t="shared" si="1"/>
        <v>8991609.8215309326</v>
      </c>
      <c r="J19" s="46">
        <f t="shared" si="1"/>
        <v>9570092.3749974426</v>
      </c>
      <c r="K19" s="46">
        <f t="shared" si="1"/>
        <v>10111469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175</v>
      </c>
      <c r="F3" s="17" t="s">
        <v>179</v>
      </c>
      <c r="G3" s="17" t="s">
        <v>174</v>
      </c>
      <c r="H3" s="173" t="s">
        <v>180</v>
      </c>
      <c r="I3" s="174"/>
      <c r="J3" s="175"/>
      <c r="K3" s="17" t="s">
        <v>178</v>
      </c>
      <c r="L3" s="17" t="s">
        <v>177</v>
      </c>
      <c r="M3" s="17" t="s">
        <v>176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57967</v>
      </c>
      <c r="F9" s="72">
        <f t="shared" ref="F9:M9" si="1">F10+F19</f>
        <v>67124</v>
      </c>
      <c r="G9" s="72">
        <f t="shared" si="1"/>
        <v>73976</v>
      </c>
      <c r="H9" s="73">
        <f t="shared" si="1"/>
        <v>37498</v>
      </c>
      <c r="I9" s="72">
        <f t="shared" si="1"/>
        <v>47982</v>
      </c>
      <c r="J9" s="74">
        <f t="shared" si="1"/>
        <v>47982</v>
      </c>
      <c r="K9" s="72">
        <f t="shared" si="1"/>
        <v>53484</v>
      </c>
      <c r="L9" s="72">
        <f t="shared" si="1"/>
        <v>56158</v>
      </c>
      <c r="M9" s="72">
        <f t="shared" si="1"/>
        <v>58966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57592</v>
      </c>
      <c r="F10" s="100">
        <f t="shared" ref="F10:M10" si="2">SUM(F11:F13)</f>
        <v>66911</v>
      </c>
      <c r="G10" s="100">
        <f t="shared" si="2"/>
        <v>73728</v>
      </c>
      <c r="H10" s="101">
        <f t="shared" si="2"/>
        <v>37498</v>
      </c>
      <c r="I10" s="100">
        <f t="shared" si="2"/>
        <v>47982</v>
      </c>
      <c r="J10" s="102">
        <f t="shared" si="2"/>
        <v>47982</v>
      </c>
      <c r="K10" s="100">
        <f t="shared" si="2"/>
        <v>53484</v>
      </c>
      <c r="L10" s="100">
        <f t="shared" si="2"/>
        <v>56158</v>
      </c>
      <c r="M10" s="100">
        <f t="shared" si="2"/>
        <v>58966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9882</v>
      </c>
      <c r="F11" s="79">
        <v>15164</v>
      </c>
      <c r="G11" s="79">
        <v>16941</v>
      </c>
      <c r="H11" s="80">
        <v>37498</v>
      </c>
      <c r="I11" s="79">
        <v>47982</v>
      </c>
      <c r="J11" s="81">
        <v>47982</v>
      </c>
      <c r="K11" s="79">
        <v>53484</v>
      </c>
      <c r="L11" s="79">
        <v>56158</v>
      </c>
      <c r="M11" s="79">
        <v>58966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781</v>
      </c>
      <c r="F12" s="86">
        <v>676</v>
      </c>
      <c r="G12" s="86">
        <v>590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46929</v>
      </c>
      <c r="F13" s="86">
        <v>51071</v>
      </c>
      <c r="G13" s="86">
        <v>56197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46929</v>
      </c>
      <c r="F15" s="79">
        <v>51071</v>
      </c>
      <c r="G15" s="79">
        <v>48898</v>
      </c>
      <c r="H15" s="80">
        <v>24774</v>
      </c>
      <c r="I15" s="79">
        <v>24774</v>
      </c>
      <c r="J15" s="81">
        <v>24774</v>
      </c>
      <c r="K15" s="79">
        <v>26031</v>
      </c>
      <c r="L15" s="79">
        <v>27313</v>
      </c>
      <c r="M15" s="81">
        <v>28760.589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375</v>
      </c>
      <c r="F19" s="100">
        <v>213</v>
      </c>
      <c r="G19" s="100">
        <v>248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4272</v>
      </c>
      <c r="F31" s="131">
        <f t="shared" ref="F31:M31" si="4">SUM(F32:F34)</f>
        <v>5412</v>
      </c>
      <c r="G31" s="131">
        <f t="shared" si="4"/>
        <v>3283</v>
      </c>
      <c r="H31" s="132">
        <f t="shared" si="4"/>
        <v>7766</v>
      </c>
      <c r="I31" s="131">
        <f t="shared" si="4"/>
        <v>2200</v>
      </c>
      <c r="J31" s="133">
        <f t="shared" si="4"/>
        <v>2200</v>
      </c>
      <c r="K31" s="131">
        <f t="shared" si="4"/>
        <v>2216</v>
      </c>
      <c r="L31" s="131">
        <f t="shared" si="4"/>
        <v>2327</v>
      </c>
      <c r="M31" s="131">
        <f t="shared" si="4"/>
        <v>2443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4272</v>
      </c>
      <c r="F32" s="79">
        <v>5412</v>
      </c>
      <c r="G32" s="79">
        <v>3283</v>
      </c>
      <c r="H32" s="80">
        <v>7766</v>
      </c>
      <c r="I32" s="79">
        <v>2200</v>
      </c>
      <c r="J32" s="81">
        <v>2200</v>
      </c>
      <c r="K32" s="79">
        <v>2216</v>
      </c>
      <c r="L32" s="79">
        <v>2327</v>
      </c>
      <c r="M32" s="79">
        <v>2443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3001</v>
      </c>
      <c r="F36" s="72">
        <f t="shared" ref="F36:M36" si="5">SUM(F37:F38)</f>
        <v>5661</v>
      </c>
      <c r="G36" s="72">
        <f t="shared" si="5"/>
        <v>2048</v>
      </c>
      <c r="H36" s="73">
        <f t="shared" si="5"/>
        <v>5104</v>
      </c>
      <c r="I36" s="72">
        <f t="shared" si="5"/>
        <v>1998</v>
      </c>
      <c r="J36" s="74">
        <f t="shared" si="5"/>
        <v>1998</v>
      </c>
      <c r="K36" s="72">
        <f t="shared" si="5"/>
        <v>1662</v>
      </c>
      <c r="L36" s="72">
        <f t="shared" si="5"/>
        <v>1745</v>
      </c>
      <c r="M36" s="72">
        <f t="shared" si="5"/>
        <v>1832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3001</v>
      </c>
      <c r="F38" s="93">
        <v>5661</v>
      </c>
      <c r="G38" s="93">
        <v>2048</v>
      </c>
      <c r="H38" s="94">
        <v>5104</v>
      </c>
      <c r="I38" s="93">
        <v>1998</v>
      </c>
      <c r="J38" s="95">
        <v>1998</v>
      </c>
      <c r="K38" s="93">
        <v>1662</v>
      </c>
      <c r="L38" s="93">
        <v>1745</v>
      </c>
      <c r="M38" s="93">
        <v>1832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2206</v>
      </c>
      <c r="F39" s="72">
        <v>4319</v>
      </c>
      <c r="G39" s="72">
        <v>2049</v>
      </c>
      <c r="H39" s="73">
        <v>0</v>
      </c>
      <c r="I39" s="72">
        <v>2200</v>
      </c>
      <c r="J39" s="74">
        <v>2735</v>
      </c>
      <c r="K39" s="72">
        <v>165</v>
      </c>
      <c r="L39" s="72">
        <v>173</v>
      </c>
      <c r="M39" s="72">
        <v>182.16899999999998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67446</v>
      </c>
      <c r="F40" s="46">
        <f t="shared" ref="F40:M40" si="6">F4+F9+F21+F29+F31+F36+F39</f>
        <v>82516</v>
      </c>
      <c r="G40" s="46">
        <f t="shared" si="6"/>
        <v>81356</v>
      </c>
      <c r="H40" s="47">
        <f t="shared" si="6"/>
        <v>50368</v>
      </c>
      <c r="I40" s="46">
        <f t="shared" si="6"/>
        <v>54380</v>
      </c>
      <c r="J40" s="48">
        <f t="shared" si="6"/>
        <v>54915</v>
      </c>
      <c r="K40" s="46">
        <f t="shared" si="6"/>
        <v>57527</v>
      </c>
      <c r="L40" s="46">
        <f t="shared" si="6"/>
        <v>60403</v>
      </c>
      <c r="M40" s="46">
        <f t="shared" si="6"/>
        <v>63423.169000000002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175</v>
      </c>
      <c r="F3" s="17" t="s">
        <v>179</v>
      </c>
      <c r="G3" s="17" t="s">
        <v>174</v>
      </c>
      <c r="H3" s="173" t="s">
        <v>180</v>
      </c>
      <c r="I3" s="174"/>
      <c r="J3" s="175"/>
      <c r="K3" s="17" t="s">
        <v>178</v>
      </c>
      <c r="L3" s="17" t="s">
        <v>177</v>
      </c>
      <c r="M3" s="17" t="s">
        <v>176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5613385</v>
      </c>
      <c r="F4" s="72">
        <f t="shared" ref="F4:M4" si="0">F5+F8+F47</f>
        <v>6135520</v>
      </c>
      <c r="G4" s="72">
        <f t="shared" si="0"/>
        <v>6659995</v>
      </c>
      <c r="H4" s="73">
        <f t="shared" si="0"/>
        <v>7317148</v>
      </c>
      <c r="I4" s="72">
        <f t="shared" si="0"/>
        <v>7222417</v>
      </c>
      <c r="J4" s="74">
        <f t="shared" si="0"/>
        <v>7535929</v>
      </c>
      <c r="K4" s="72">
        <f t="shared" si="0"/>
        <v>8198673.8215309326</v>
      </c>
      <c r="L4" s="72">
        <f t="shared" si="0"/>
        <v>8798344.3749974426</v>
      </c>
      <c r="M4" s="72">
        <f t="shared" si="0"/>
        <v>9296339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3614346</v>
      </c>
      <c r="F5" s="100">
        <f t="shared" ref="F5:M5" si="1">SUM(F6:F7)</f>
        <v>4083293</v>
      </c>
      <c r="G5" s="100">
        <f t="shared" si="1"/>
        <v>4474576</v>
      </c>
      <c r="H5" s="101">
        <f t="shared" si="1"/>
        <v>5043020</v>
      </c>
      <c r="I5" s="100">
        <f t="shared" si="1"/>
        <v>5001470</v>
      </c>
      <c r="J5" s="102">
        <f t="shared" si="1"/>
        <v>5004572</v>
      </c>
      <c r="K5" s="100">
        <f t="shared" si="1"/>
        <v>5663449</v>
      </c>
      <c r="L5" s="100">
        <f t="shared" si="1"/>
        <v>6015720</v>
      </c>
      <c r="M5" s="100">
        <f t="shared" si="1"/>
        <v>6349371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3170618</v>
      </c>
      <c r="F6" s="79">
        <v>3470774</v>
      </c>
      <c r="G6" s="79">
        <v>4035195</v>
      </c>
      <c r="H6" s="80">
        <v>4437803</v>
      </c>
      <c r="I6" s="79">
        <v>4392014</v>
      </c>
      <c r="J6" s="81">
        <v>4879851</v>
      </c>
      <c r="K6" s="79">
        <v>4983968</v>
      </c>
      <c r="L6" s="79">
        <v>5272560</v>
      </c>
      <c r="M6" s="79">
        <v>5566287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443728</v>
      </c>
      <c r="F7" s="93">
        <v>612519</v>
      </c>
      <c r="G7" s="93">
        <v>439381</v>
      </c>
      <c r="H7" s="94">
        <v>605217</v>
      </c>
      <c r="I7" s="93">
        <v>609456</v>
      </c>
      <c r="J7" s="95">
        <v>124721</v>
      </c>
      <c r="K7" s="93">
        <v>679481</v>
      </c>
      <c r="L7" s="93">
        <v>743160</v>
      </c>
      <c r="M7" s="93">
        <v>783084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1997825</v>
      </c>
      <c r="F8" s="100">
        <f t="shared" ref="F8:M8" si="2">SUM(F9:F46)</f>
        <v>2051131</v>
      </c>
      <c r="G8" s="100">
        <f t="shared" si="2"/>
        <v>2184532</v>
      </c>
      <c r="H8" s="101">
        <f t="shared" si="2"/>
        <v>2274128</v>
      </c>
      <c r="I8" s="100">
        <f t="shared" si="2"/>
        <v>2220947</v>
      </c>
      <c r="J8" s="102">
        <f t="shared" si="2"/>
        <v>2531209</v>
      </c>
      <c r="K8" s="100">
        <f t="shared" si="2"/>
        <v>2535224.8215309326</v>
      </c>
      <c r="L8" s="100">
        <f t="shared" si="2"/>
        <v>2782624.3749974426</v>
      </c>
      <c r="M8" s="100">
        <f t="shared" si="2"/>
        <v>2946968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4132</v>
      </c>
      <c r="F9" s="79">
        <v>1614</v>
      </c>
      <c r="G9" s="79">
        <v>6991</v>
      </c>
      <c r="H9" s="80">
        <v>2541</v>
      </c>
      <c r="I9" s="79">
        <v>14273</v>
      </c>
      <c r="J9" s="81">
        <v>7420</v>
      </c>
      <c r="K9" s="79">
        <v>4119.1398354876619</v>
      </c>
      <c r="L9" s="79">
        <v>4141</v>
      </c>
      <c r="M9" s="79">
        <v>4298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3693</v>
      </c>
      <c r="F10" s="86">
        <v>5828</v>
      </c>
      <c r="G10" s="86">
        <v>3691</v>
      </c>
      <c r="H10" s="87">
        <v>5116</v>
      </c>
      <c r="I10" s="86">
        <v>8239</v>
      </c>
      <c r="J10" s="88">
        <v>4947</v>
      </c>
      <c r="K10" s="86">
        <v>4434</v>
      </c>
      <c r="L10" s="86">
        <v>4490</v>
      </c>
      <c r="M10" s="86">
        <v>4728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11473</v>
      </c>
      <c r="F11" s="86">
        <v>23701</v>
      </c>
      <c r="G11" s="86">
        <v>29065</v>
      </c>
      <c r="H11" s="87">
        <v>29408</v>
      </c>
      <c r="I11" s="86">
        <v>20080</v>
      </c>
      <c r="J11" s="88">
        <v>20700</v>
      </c>
      <c r="K11" s="86">
        <v>8171</v>
      </c>
      <c r="L11" s="86">
        <v>14787</v>
      </c>
      <c r="M11" s="86">
        <v>11474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12308</v>
      </c>
      <c r="F12" s="86">
        <v>10337</v>
      </c>
      <c r="G12" s="86">
        <v>12105</v>
      </c>
      <c r="H12" s="87">
        <v>11340</v>
      </c>
      <c r="I12" s="86">
        <v>9439</v>
      </c>
      <c r="J12" s="88">
        <v>10927</v>
      </c>
      <c r="K12" s="86">
        <v>12840</v>
      </c>
      <c r="L12" s="86">
        <v>11859</v>
      </c>
      <c r="M12" s="86">
        <v>12408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15996</v>
      </c>
      <c r="F13" s="86">
        <v>349</v>
      </c>
      <c r="G13" s="86">
        <v>2790</v>
      </c>
      <c r="H13" s="87">
        <v>826</v>
      </c>
      <c r="I13" s="86">
        <v>1800</v>
      </c>
      <c r="J13" s="88">
        <v>1755</v>
      </c>
      <c r="K13" s="86">
        <v>1326</v>
      </c>
      <c r="L13" s="86">
        <v>1352</v>
      </c>
      <c r="M13" s="86">
        <v>1424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15188</v>
      </c>
      <c r="F14" s="86">
        <v>4312</v>
      </c>
      <c r="G14" s="86">
        <v>3854</v>
      </c>
      <c r="H14" s="87">
        <v>6631</v>
      </c>
      <c r="I14" s="86">
        <v>6569</v>
      </c>
      <c r="J14" s="88">
        <v>5517</v>
      </c>
      <c r="K14" s="86">
        <v>1874.5875440658049</v>
      </c>
      <c r="L14" s="86">
        <v>2219</v>
      </c>
      <c r="M14" s="86">
        <v>2216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32577</v>
      </c>
      <c r="F15" s="86">
        <v>38735</v>
      </c>
      <c r="G15" s="86">
        <v>38392</v>
      </c>
      <c r="H15" s="87">
        <v>44144</v>
      </c>
      <c r="I15" s="86">
        <v>29800</v>
      </c>
      <c r="J15" s="88">
        <v>32538</v>
      </c>
      <c r="K15" s="86">
        <v>36749.376028202118</v>
      </c>
      <c r="L15" s="86">
        <v>36028</v>
      </c>
      <c r="M15" s="86">
        <v>37763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25144</v>
      </c>
      <c r="F16" s="86">
        <v>16878</v>
      </c>
      <c r="G16" s="86">
        <v>8007</v>
      </c>
      <c r="H16" s="87">
        <v>4689</v>
      </c>
      <c r="I16" s="86">
        <v>8050</v>
      </c>
      <c r="J16" s="88">
        <v>7667</v>
      </c>
      <c r="K16" s="86">
        <v>23710</v>
      </c>
      <c r="L16" s="86">
        <v>3468</v>
      </c>
      <c r="M16" s="86">
        <v>8593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3689</v>
      </c>
      <c r="F17" s="86">
        <v>3622</v>
      </c>
      <c r="G17" s="86">
        <v>3039</v>
      </c>
      <c r="H17" s="87">
        <v>2942</v>
      </c>
      <c r="I17" s="86">
        <v>963</v>
      </c>
      <c r="J17" s="88">
        <v>818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140</v>
      </c>
      <c r="J18" s="88">
        <v>140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256354</v>
      </c>
      <c r="F19" s="86">
        <v>248683</v>
      </c>
      <c r="G19" s="86">
        <v>248511</v>
      </c>
      <c r="H19" s="87">
        <v>368086</v>
      </c>
      <c r="I19" s="86">
        <v>278516</v>
      </c>
      <c r="J19" s="88">
        <v>272969</v>
      </c>
      <c r="K19" s="86">
        <v>429825</v>
      </c>
      <c r="L19" s="86">
        <v>487585</v>
      </c>
      <c r="M19" s="86">
        <v>526533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1471</v>
      </c>
      <c r="F21" s="86">
        <v>3535</v>
      </c>
      <c r="G21" s="86">
        <v>3527</v>
      </c>
      <c r="H21" s="87">
        <v>3240</v>
      </c>
      <c r="I21" s="86">
        <v>1538</v>
      </c>
      <c r="J21" s="88">
        <v>0</v>
      </c>
      <c r="K21" s="86">
        <v>1620</v>
      </c>
      <c r="L21" s="86">
        <v>1620</v>
      </c>
      <c r="M21" s="86">
        <v>1706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181599</v>
      </c>
      <c r="F22" s="86">
        <v>126751</v>
      </c>
      <c r="G22" s="86">
        <v>129764</v>
      </c>
      <c r="H22" s="87">
        <v>141048</v>
      </c>
      <c r="I22" s="86">
        <v>118179</v>
      </c>
      <c r="J22" s="88">
        <v>124116</v>
      </c>
      <c r="K22" s="86">
        <v>114055.2079905993</v>
      </c>
      <c r="L22" s="86">
        <v>112465</v>
      </c>
      <c r="M22" s="86">
        <v>126221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73614</v>
      </c>
      <c r="F23" s="86">
        <v>95953</v>
      </c>
      <c r="G23" s="86">
        <v>92056</v>
      </c>
      <c r="H23" s="87">
        <v>75655</v>
      </c>
      <c r="I23" s="86">
        <v>110629</v>
      </c>
      <c r="J23" s="88">
        <v>91070</v>
      </c>
      <c r="K23" s="86">
        <v>100545.23516195487</v>
      </c>
      <c r="L23" s="86">
        <v>100644.37499744253</v>
      </c>
      <c r="M23" s="86">
        <v>115375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4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72970</v>
      </c>
      <c r="F25" s="86">
        <v>87328</v>
      </c>
      <c r="G25" s="86">
        <v>98221</v>
      </c>
      <c r="H25" s="87">
        <v>89355</v>
      </c>
      <c r="I25" s="86">
        <v>86624</v>
      </c>
      <c r="J25" s="88">
        <v>107113</v>
      </c>
      <c r="K25" s="86">
        <v>97223.586368977674</v>
      </c>
      <c r="L25" s="86">
        <v>102304</v>
      </c>
      <c r="M25" s="86">
        <v>107718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1042</v>
      </c>
      <c r="I26" s="86">
        <v>1042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11148</v>
      </c>
      <c r="J27" s="88">
        <v>10713</v>
      </c>
      <c r="K27" s="86">
        <v>979</v>
      </c>
      <c r="L27" s="86">
        <v>1008</v>
      </c>
      <c r="M27" s="86">
        <v>105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4322</v>
      </c>
      <c r="J28" s="88">
        <v>4330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61971</v>
      </c>
      <c r="F29" s="86">
        <v>77734</v>
      </c>
      <c r="G29" s="86">
        <v>64744</v>
      </c>
      <c r="H29" s="87">
        <v>78635</v>
      </c>
      <c r="I29" s="86">
        <v>80308</v>
      </c>
      <c r="J29" s="88">
        <v>110905</v>
      </c>
      <c r="K29" s="86">
        <v>90158</v>
      </c>
      <c r="L29" s="86">
        <v>84703</v>
      </c>
      <c r="M29" s="86">
        <v>89196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17836</v>
      </c>
      <c r="F30" s="86">
        <v>17315</v>
      </c>
      <c r="G30" s="86">
        <v>14602</v>
      </c>
      <c r="H30" s="87">
        <v>22705</v>
      </c>
      <c r="I30" s="86">
        <v>16696</v>
      </c>
      <c r="J30" s="88">
        <v>16030</v>
      </c>
      <c r="K30" s="86">
        <v>18969</v>
      </c>
      <c r="L30" s="86">
        <v>21216</v>
      </c>
      <c r="M30" s="86">
        <v>21291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128</v>
      </c>
      <c r="G31" s="86">
        <v>0</v>
      </c>
      <c r="H31" s="87">
        <v>600</v>
      </c>
      <c r="I31" s="86">
        <v>80</v>
      </c>
      <c r="J31" s="88">
        <v>80</v>
      </c>
      <c r="K31" s="86">
        <v>585</v>
      </c>
      <c r="L31" s="86">
        <v>603</v>
      </c>
      <c r="M31" s="86">
        <v>635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4212</v>
      </c>
      <c r="F32" s="86">
        <v>1905</v>
      </c>
      <c r="G32" s="86">
        <v>4733</v>
      </c>
      <c r="H32" s="87">
        <v>5451</v>
      </c>
      <c r="I32" s="86">
        <v>4608</v>
      </c>
      <c r="J32" s="88">
        <v>4825</v>
      </c>
      <c r="K32" s="86">
        <v>3704</v>
      </c>
      <c r="L32" s="86">
        <v>3752</v>
      </c>
      <c r="M32" s="86">
        <v>3952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212935</v>
      </c>
      <c r="F33" s="86">
        <v>227484</v>
      </c>
      <c r="G33" s="86">
        <v>238975</v>
      </c>
      <c r="H33" s="87">
        <v>204035</v>
      </c>
      <c r="I33" s="86">
        <v>296793</v>
      </c>
      <c r="J33" s="88">
        <v>345424</v>
      </c>
      <c r="K33" s="86">
        <v>241017</v>
      </c>
      <c r="L33" s="86">
        <v>242488</v>
      </c>
      <c r="M33" s="86">
        <v>296706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698390</v>
      </c>
      <c r="F34" s="86">
        <v>655730</v>
      </c>
      <c r="G34" s="86">
        <v>781437</v>
      </c>
      <c r="H34" s="87">
        <v>758733</v>
      </c>
      <c r="I34" s="86">
        <v>761403</v>
      </c>
      <c r="J34" s="88">
        <v>954371</v>
      </c>
      <c r="K34" s="86">
        <v>849086</v>
      </c>
      <c r="L34" s="86">
        <v>1035982</v>
      </c>
      <c r="M34" s="86">
        <v>1136675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704</v>
      </c>
      <c r="H35" s="87">
        <v>0</v>
      </c>
      <c r="I35" s="86">
        <v>1270</v>
      </c>
      <c r="J35" s="88">
        <v>1270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204</v>
      </c>
      <c r="F36" s="86">
        <v>137</v>
      </c>
      <c r="G36" s="86">
        <v>1488</v>
      </c>
      <c r="H36" s="87">
        <v>0</v>
      </c>
      <c r="I36" s="86">
        <v>-64872</v>
      </c>
      <c r="J36" s="88">
        <v>100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53883</v>
      </c>
      <c r="F37" s="86">
        <v>64566</v>
      </c>
      <c r="G37" s="86">
        <v>72009</v>
      </c>
      <c r="H37" s="87">
        <v>65173</v>
      </c>
      <c r="I37" s="86">
        <v>121483</v>
      </c>
      <c r="J37" s="88">
        <v>54353</v>
      </c>
      <c r="K37" s="86">
        <v>40591.673325499411</v>
      </c>
      <c r="L37" s="86">
        <v>46163</v>
      </c>
      <c r="M37" s="86">
        <v>48292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28859</v>
      </c>
      <c r="F38" s="86">
        <v>27326</v>
      </c>
      <c r="G38" s="86">
        <v>29930</v>
      </c>
      <c r="H38" s="87">
        <v>39816</v>
      </c>
      <c r="I38" s="86">
        <v>27233</v>
      </c>
      <c r="J38" s="88">
        <v>27105</v>
      </c>
      <c r="K38" s="86">
        <v>21919.742655699178</v>
      </c>
      <c r="L38" s="86">
        <v>23271</v>
      </c>
      <c r="M38" s="86">
        <v>24499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53786</v>
      </c>
      <c r="F39" s="86">
        <v>40319</v>
      </c>
      <c r="G39" s="86">
        <v>64256</v>
      </c>
      <c r="H39" s="87">
        <v>53321</v>
      </c>
      <c r="I39" s="86">
        <v>34285</v>
      </c>
      <c r="J39" s="88">
        <v>38748</v>
      </c>
      <c r="K39" s="86">
        <v>46027.65217391304</v>
      </c>
      <c r="L39" s="86">
        <v>47497</v>
      </c>
      <c r="M39" s="86">
        <v>50014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61042</v>
      </c>
      <c r="F40" s="86">
        <v>126204</v>
      </c>
      <c r="G40" s="86">
        <v>104692</v>
      </c>
      <c r="H40" s="87">
        <v>70191</v>
      </c>
      <c r="I40" s="86">
        <v>124542</v>
      </c>
      <c r="J40" s="88">
        <v>148737</v>
      </c>
      <c r="K40" s="86">
        <v>245934</v>
      </c>
      <c r="L40" s="86">
        <v>296336</v>
      </c>
      <c r="M40" s="86">
        <v>218576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18142</v>
      </c>
      <c r="F41" s="86">
        <v>15326</v>
      </c>
      <c r="G41" s="86">
        <v>20995</v>
      </c>
      <c r="H41" s="87">
        <v>34940</v>
      </c>
      <c r="I41" s="86">
        <v>-8081</v>
      </c>
      <c r="J41" s="88">
        <v>892</v>
      </c>
      <c r="K41" s="86">
        <v>50349.620446533489</v>
      </c>
      <c r="L41" s="86">
        <v>5796</v>
      </c>
      <c r="M41" s="86">
        <v>5883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45417</v>
      </c>
      <c r="F42" s="86">
        <v>75869</v>
      </c>
      <c r="G42" s="86">
        <v>74121</v>
      </c>
      <c r="H42" s="87">
        <v>45828</v>
      </c>
      <c r="I42" s="86">
        <v>66877</v>
      </c>
      <c r="J42" s="88">
        <v>79330</v>
      </c>
      <c r="K42" s="86">
        <v>61562</v>
      </c>
      <c r="L42" s="86">
        <v>57184</v>
      </c>
      <c r="M42" s="86">
        <v>58534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19872</v>
      </c>
      <c r="F43" s="86">
        <v>30707</v>
      </c>
      <c r="G43" s="86">
        <v>10810</v>
      </c>
      <c r="H43" s="87">
        <v>59061</v>
      </c>
      <c r="I43" s="86">
        <v>23342</v>
      </c>
      <c r="J43" s="88">
        <v>22191</v>
      </c>
      <c r="K43" s="86">
        <v>16911</v>
      </c>
      <c r="L43" s="86">
        <v>16142</v>
      </c>
      <c r="M43" s="86">
        <v>14729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5346</v>
      </c>
      <c r="F44" s="86">
        <v>12070</v>
      </c>
      <c r="G44" s="86">
        <v>7124</v>
      </c>
      <c r="H44" s="87">
        <v>34098</v>
      </c>
      <c r="I44" s="86">
        <v>4643</v>
      </c>
      <c r="J44" s="88">
        <v>6181</v>
      </c>
      <c r="K44" s="86">
        <v>8696</v>
      </c>
      <c r="L44" s="86">
        <v>12131</v>
      </c>
      <c r="M44" s="86">
        <v>11748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4876</v>
      </c>
      <c r="F45" s="86">
        <v>5559</v>
      </c>
      <c r="G45" s="86">
        <v>13235</v>
      </c>
      <c r="H45" s="87">
        <v>5727</v>
      </c>
      <c r="I45" s="86">
        <v>18416</v>
      </c>
      <c r="J45" s="88">
        <v>17385</v>
      </c>
      <c r="K45" s="86">
        <v>1693</v>
      </c>
      <c r="L45" s="86">
        <v>1802</v>
      </c>
      <c r="M45" s="86">
        <v>1898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846</v>
      </c>
      <c r="F46" s="93">
        <v>5126</v>
      </c>
      <c r="G46" s="93">
        <v>660</v>
      </c>
      <c r="H46" s="94">
        <v>9751</v>
      </c>
      <c r="I46" s="93">
        <v>570</v>
      </c>
      <c r="J46" s="95">
        <v>542</v>
      </c>
      <c r="K46" s="93">
        <v>549</v>
      </c>
      <c r="L46" s="93">
        <v>3588</v>
      </c>
      <c r="M46" s="93">
        <v>3778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1214</v>
      </c>
      <c r="F47" s="100">
        <f t="shared" ref="F47:M47" si="3">SUM(F48:F49)</f>
        <v>1096</v>
      </c>
      <c r="G47" s="100">
        <f t="shared" si="3"/>
        <v>887</v>
      </c>
      <c r="H47" s="101">
        <f t="shared" si="3"/>
        <v>0</v>
      </c>
      <c r="I47" s="100">
        <f t="shared" si="3"/>
        <v>0</v>
      </c>
      <c r="J47" s="102">
        <f t="shared" si="3"/>
        <v>148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1214</v>
      </c>
      <c r="F48" s="79">
        <v>1096</v>
      </c>
      <c r="G48" s="79">
        <v>887</v>
      </c>
      <c r="H48" s="80">
        <v>0</v>
      </c>
      <c r="I48" s="79">
        <v>0</v>
      </c>
      <c r="J48" s="81">
        <v>148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139755</v>
      </c>
      <c r="F51" s="72">
        <f t="shared" ref="F51:M51" si="4">F52+F59+F62+F63+F64+F72+F73</f>
        <v>196152</v>
      </c>
      <c r="G51" s="72">
        <f t="shared" si="4"/>
        <v>200124</v>
      </c>
      <c r="H51" s="73">
        <f t="shared" si="4"/>
        <v>200071</v>
      </c>
      <c r="I51" s="72">
        <f t="shared" si="4"/>
        <v>213864</v>
      </c>
      <c r="J51" s="74">
        <f t="shared" si="4"/>
        <v>260164</v>
      </c>
      <c r="K51" s="72">
        <f t="shared" si="4"/>
        <v>231162</v>
      </c>
      <c r="L51" s="72">
        <f t="shared" si="4"/>
        <v>244450</v>
      </c>
      <c r="M51" s="72">
        <f t="shared" si="4"/>
        <v>274524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1509</v>
      </c>
      <c r="F52" s="79">
        <f t="shared" ref="F52:M52" si="5">F53+F56</f>
        <v>13431</v>
      </c>
      <c r="G52" s="79">
        <f t="shared" si="5"/>
        <v>1169</v>
      </c>
      <c r="H52" s="80">
        <f t="shared" si="5"/>
        <v>14947</v>
      </c>
      <c r="I52" s="79">
        <f t="shared" si="5"/>
        <v>318</v>
      </c>
      <c r="J52" s="81">
        <f t="shared" si="5"/>
        <v>394</v>
      </c>
      <c r="K52" s="79">
        <f t="shared" si="5"/>
        <v>390</v>
      </c>
      <c r="L52" s="79">
        <f t="shared" si="5"/>
        <v>390</v>
      </c>
      <c r="M52" s="79">
        <f t="shared" si="5"/>
        <v>17529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1509</v>
      </c>
      <c r="F56" s="100">
        <f t="shared" ref="F56:M56" si="7">SUM(F57:F58)</f>
        <v>13431</v>
      </c>
      <c r="G56" s="100">
        <f t="shared" si="7"/>
        <v>1169</v>
      </c>
      <c r="H56" s="101">
        <f t="shared" si="7"/>
        <v>14947</v>
      </c>
      <c r="I56" s="100">
        <f t="shared" si="7"/>
        <v>318</v>
      </c>
      <c r="J56" s="102">
        <f t="shared" si="7"/>
        <v>394</v>
      </c>
      <c r="K56" s="100">
        <f t="shared" si="7"/>
        <v>390</v>
      </c>
      <c r="L56" s="100">
        <f t="shared" si="7"/>
        <v>390</v>
      </c>
      <c r="M56" s="100">
        <f t="shared" si="7"/>
        <v>17529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1509</v>
      </c>
      <c r="F57" s="79">
        <v>13431</v>
      </c>
      <c r="G57" s="79">
        <v>1142</v>
      </c>
      <c r="H57" s="80">
        <v>14947</v>
      </c>
      <c r="I57" s="79">
        <v>272</v>
      </c>
      <c r="J57" s="81">
        <v>265</v>
      </c>
      <c r="K57" s="79">
        <v>230</v>
      </c>
      <c r="L57" s="79">
        <v>230</v>
      </c>
      <c r="M57" s="79">
        <v>17361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27</v>
      </c>
      <c r="H58" s="94">
        <v>0</v>
      </c>
      <c r="I58" s="93">
        <v>46</v>
      </c>
      <c r="J58" s="95">
        <v>129</v>
      </c>
      <c r="K58" s="93">
        <v>160</v>
      </c>
      <c r="L58" s="93">
        <v>160</v>
      </c>
      <c r="M58" s="93">
        <v>168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3842</v>
      </c>
      <c r="G59" s="100">
        <f t="shared" si="8"/>
        <v>143</v>
      </c>
      <c r="H59" s="101">
        <f t="shared" si="8"/>
        <v>5047</v>
      </c>
      <c r="I59" s="100">
        <f t="shared" si="8"/>
        <v>5362</v>
      </c>
      <c r="J59" s="102">
        <f t="shared" si="8"/>
        <v>5278</v>
      </c>
      <c r="K59" s="100">
        <f t="shared" si="8"/>
        <v>5129</v>
      </c>
      <c r="L59" s="100">
        <f t="shared" si="8"/>
        <v>5554</v>
      </c>
      <c r="M59" s="100">
        <f t="shared" si="8"/>
        <v>5848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3842</v>
      </c>
      <c r="G61" s="93">
        <v>143</v>
      </c>
      <c r="H61" s="94">
        <v>5047</v>
      </c>
      <c r="I61" s="93">
        <v>5362</v>
      </c>
      <c r="J61" s="95">
        <v>5278</v>
      </c>
      <c r="K61" s="93">
        <v>5129</v>
      </c>
      <c r="L61" s="93">
        <v>5554</v>
      </c>
      <c r="M61" s="93">
        <v>5848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111193</v>
      </c>
      <c r="F72" s="86">
        <v>137407</v>
      </c>
      <c r="G72" s="86">
        <v>150272</v>
      </c>
      <c r="H72" s="87">
        <v>152522</v>
      </c>
      <c r="I72" s="86">
        <v>152522</v>
      </c>
      <c r="J72" s="88">
        <v>166007</v>
      </c>
      <c r="K72" s="86">
        <v>194444</v>
      </c>
      <c r="L72" s="86">
        <v>204286</v>
      </c>
      <c r="M72" s="86">
        <v>215113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27053</v>
      </c>
      <c r="F73" s="86">
        <f t="shared" ref="F73:M73" si="12">SUM(F74:F75)</f>
        <v>41472</v>
      </c>
      <c r="G73" s="86">
        <f t="shared" si="12"/>
        <v>48540</v>
      </c>
      <c r="H73" s="87">
        <f t="shared" si="12"/>
        <v>27555</v>
      </c>
      <c r="I73" s="86">
        <f t="shared" si="12"/>
        <v>55662</v>
      </c>
      <c r="J73" s="88">
        <f t="shared" si="12"/>
        <v>88485</v>
      </c>
      <c r="K73" s="86">
        <f t="shared" si="12"/>
        <v>31199</v>
      </c>
      <c r="L73" s="86">
        <f t="shared" si="12"/>
        <v>34220</v>
      </c>
      <c r="M73" s="86">
        <f t="shared" si="12"/>
        <v>36034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7620</v>
      </c>
      <c r="F74" s="79">
        <v>21263</v>
      </c>
      <c r="G74" s="79">
        <v>32334</v>
      </c>
      <c r="H74" s="80">
        <v>16869</v>
      </c>
      <c r="I74" s="79">
        <v>44976</v>
      </c>
      <c r="J74" s="81">
        <v>51422</v>
      </c>
      <c r="K74" s="79">
        <v>19974</v>
      </c>
      <c r="L74" s="79">
        <v>22501</v>
      </c>
      <c r="M74" s="79">
        <v>23694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19433</v>
      </c>
      <c r="F75" s="93">
        <v>20209</v>
      </c>
      <c r="G75" s="93">
        <v>16206</v>
      </c>
      <c r="H75" s="94">
        <v>10686</v>
      </c>
      <c r="I75" s="93">
        <v>10686</v>
      </c>
      <c r="J75" s="95">
        <v>37063</v>
      </c>
      <c r="K75" s="93">
        <v>11225</v>
      </c>
      <c r="L75" s="93">
        <v>11719</v>
      </c>
      <c r="M75" s="93">
        <v>12340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594082</v>
      </c>
      <c r="F77" s="72">
        <f t="shared" ref="F77:M77" si="13">F78+F81+F84+F85+F86+F87+F88</f>
        <v>691225</v>
      </c>
      <c r="G77" s="72">
        <f t="shared" si="13"/>
        <v>639160</v>
      </c>
      <c r="H77" s="73">
        <f t="shared" si="13"/>
        <v>567286</v>
      </c>
      <c r="I77" s="72">
        <f t="shared" si="13"/>
        <v>685693</v>
      </c>
      <c r="J77" s="74">
        <f t="shared" si="13"/>
        <v>685693</v>
      </c>
      <c r="K77" s="72">
        <f t="shared" si="13"/>
        <v>561774</v>
      </c>
      <c r="L77" s="72">
        <f t="shared" si="13"/>
        <v>527298</v>
      </c>
      <c r="M77" s="72">
        <f t="shared" si="13"/>
        <v>540606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471952</v>
      </c>
      <c r="F78" s="100">
        <f t="shared" ref="F78:M78" si="14">SUM(F79:F80)</f>
        <v>528052</v>
      </c>
      <c r="G78" s="100">
        <f t="shared" si="14"/>
        <v>515937</v>
      </c>
      <c r="H78" s="101">
        <f t="shared" si="14"/>
        <v>416803</v>
      </c>
      <c r="I78" s="100">
        <f t="shared" si="14"/>
        <v>496538</v>
      </c>
      <c r="J78" s="102">
        <f t="shared" si="14"/>
        <v>496538</v>
      </c>
      <c r="K78" s="100">
        <f t="shared" si="14"/>
        <v>384989</v>
      </c>
      <c r="L78" s="100">
        <f t="shared" si="14"/>
        <v>326303</v>
      </c>
      <c r="M78" s="100">
        <f t="shared" si="14"/>
        <v>318502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471952</v>
      </c>
      <c r="F79" s="79">
        <v>528052</v>
      </c>
      <c r="G79" s="79">
        <v>515937</v>
      </c>
      <c r="H79" s="80">
        <v>416803</v>
      </c>
      <c r="I79" s="79">
        <v>496538</v>
      </c>
      <c r="J79" s="81">
        <v>496538</v>
      </c>
      <c r="K79" s="79">
        <v>384989</v>
      </c>
      <c r="L79" s="79">
        <v>326303</v>
      </c>
      <c r="M79" s="79">
        <v>318502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122130</v>
      </c>
      <c r="F81" s="86">
        <f t="shared" ref="F81:M81" si="15">SUM(F82:F83)</f>
        <v>163173</v>
      </c>
      <c r="G81" s="86">
        <f t="shared" si="15"/>
        <v>123223</v>
      </c>
      <c r="H81" s="87">
        <f t="shared" si="15"/>
        <v>150483</v>
      </c>
      <c r="I81" s="86">
        <f t="shared" si="15"/>
        <v>189155</v>
      </c>
      <c r="J81" s="88">
        <f t="shared" si="15"/>
        <v>189155</v>
      </c>
      <c r="K81" s="86">
        <f t="shared" si="15"/>
        <v>176785</v>
      </c>
      <c r="L81" s="86">
        <f t="shared" si="15"/>
        <v>200995</v>
      </c>
      <c r="M81" s="86">
        <f t="shared" si="15"/>
        <v>222104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57723</v>
      </c>
      <c r="F82" s="79">
        <v>32771</v>
      </c>
      <c r="G82" s="79">
        <v>14275</v>
      </c>
      <c r="H82" s="80">
        <v>34539</v>
      </c>
      <c r="I82" s="79">
        <v>51724</v>
      </c>
      <c r="J82" s="81">
        <v>27143</v>
      </c>
      <c r="K82" s="79">
        <v>90396</v>
      </c>
      <c r="L82" s="79">
        <v>90506</v>
      </c>
      <c r="M82" s="79">
        <v>105625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64407</v>
      </c>
      <c r="F83" s="93">
        <v>130402</v>
      </c>
      <c r="G83" s="93">
        <v>108948</v>
      </c>
      <c r="H83" s="94">
        <v>115944</v>
      </c>
      <c r="I83" s="93">
        <v>137431</v>
      </c>
      <c r="J83" s="95">
        <v>162012</v>
      </c>
      <c r="K83" s="93">
        <v>86389</v>
      </c>
      <c r="L83" s="93">
        <v>110489</v>
      </c>
      <c r="M83" s="93">
        <v>116479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2012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6347222</v>
      </c>
      <c r="F92" s="46">
        <f t="shared" ref="F92:M92" si="16">F4+F51+F77+F90</f>
        <v>7022897</v>
      </c>
      <c r="G92" s="46">
        <f t="shared" si="16"/>
        <v>7501291</v>
      </c>
      <c r="H92" s="47">
        <f t="shared" si="16"/>
        <v>8084505</v>
      </c>
      <c r="I92" s="46">
        <f t="shared" si="16"/>
        <v>8121974</v>
      </c>
      <c r="J92" s="48">
        <f t="shared" si="16"/>
        <v>8481786</v>
      </c>
      <c r="K92" s="46">
        <f t="shared" si="16"/>
        <v>8991609.8215309326</v>
      </c>
      <c r="L92" s="46">
        <f t="shared" si="16"/>
        <v>9570092.3749974426</v>
      </c>
      <c r="M92" s="46">
        <f t="shared" si="16"/>
        <v>10111469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175</v>
      </c>
      <c r="F3" s="17" t="s">
        <v>179</v>
      </c>
      <c r="G3" s="17" t="s">
        <v>174</v>
      </c>
      <c r="H3" s="173" t="s">
        <v>180</v>
      </c>
      <c r="I3" s="174"/>
      <c r="J3" s="175"/>
      <c r="K3" s="17" t="s">
        <v>178</v>
      </c>
      <c r="L3" s="17" t="s">
        <v>177</v>
      </c>
      <c r="M3" s="17" t="s">
        <v>176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151258</v>
      </c>
      <c r="F4" s="72">
        <f t="shared" ref="F4:M4" si="0">F5+F8+F47</f>
        <v>207015</v>
      </c>
      <c r="G4" s="72">
        <f t="shared" si="0"/>
        <v>184493</v>
      </c>
      <c r="H4" s="73">
        <f t="shared" si="0"/>
        <v>192496</v>
      </c>
      <c r="I4" s="72">
        <f t="shared" si="0"/>
        <v>177330</v>
      </c>
      <c r="J4" s="74">
        <f t="shared" si="0"/>
        <v>189841</v>
      </c>
      <c r="K4" s="72">
        <f t="shared" si="0"/>
        <v>221366</v>
      </c>
      <c r="L4" s="72">
        <f t="shared" si="0"/>
        <v>207986</v>
      </c>
      <c r="M4" s="72">
        <f t="shared" si="0"/>
        <v>224967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70420</v>
      </c>
      <c r="F5" s="100">
        <f t="shared" ref="F5:M5" si="1">SUM(F6:F7)</f>
        <v>86075</v>
      </c>
      <c r="G5" s="100">
        <f t="shared" si="1"/>
        <v>86144</v>
      </c>
      <c r="H5" s="101">
        <f t="shared" si="1"/>
        <v>102340</v>
      </c>
      <c r="I5" s="100">
        <f t="shared" si="1"/>
        <v>102340</v>
      </c>
      <c r="J5" s="102">
        <f t="shared" si="1"/>
        <v>102340</v>
      </c>
      <c r="K5" s="100">
        <f t="shared" si="1"/>
        <v>130012</v>
      </c>
      <c r="L5" s="100">
        <f t="shared" si="1"/>
        <v>136700</v>
      </c>
      <c r="M5" s="100">
        <f t="shared" si="1"/>
        <v>143384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70098</v>
      </c>
      <c r="F6" s="79">
        <v>73164</v>
      </c>
      <c r="G6" s="79">
        <v>77529</v>
      </c>
      <c r="H6" s="80">
        <v>90703</v>
      </c>
      <c r="I6" s="79">
        <v>90790</v>
      </c>
      <c r="J6" s="81">
        <v>102340</v>
      </c>
      <c r="K6" s="79">
        <v>115870</v>
      </c>
      <c r="L6" s="79">
        <v>121679</v>
      </c>
      <c r="M6" s="79">
        <v>127652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322</v>
      </c>
      <c r="F7" s="93">
        <v>12911</v>
      </c>
      <c r="G7" s="93">
        <v>8615</v>
      </c>
      <c r="H7" s="94">
        <v>11637</v>
      </c>
      <c r="I7" s="93">
        <v>11550</v>
      </c>
      <c r="J7" s="95">
        <v>0</v>
      </c>
      <c r="K7" s="93">
        <v>14142</v>
      </c>
      <c r="L7" s="93">
        <v>15021</v>
      </c>
      <c r="M7" s="93">
        <v>15732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80217</v>
      </c>
      <c r="F8" s="100">
        <f t="shared" ref="F8:M8" si="2">SUM(F9:F46)</f>
        <v>120747</v>
      </c>
      <c r="G8" s="100">
        <f t="shared" si="2"/>
        <v>97566</v>
      </c>
      <c r="H8" s="101">
        <f t="shared" si="2"/>
        <v>90156</v>
      </c>
      <c r="I8" s="100">
        <f t="shared" si="2"/>
        <v>74990</v>
      </c>
      <c r="J8" s="102">
        <f t="shared" si="2"/>
        <v>87501</v>
      </c>
      <c r="K8" s="100">
        <f t="shared" si="2"/>
        <v>91354</v>
      </c>
      <c r="L8" s="100">
        <f t="shared" si="2"/>
        <v>71286</v>
      </c>
      <c r="M8" s="100">
        <f t="shared" si="2"/>
        <v>81583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362</v>
      </c>
      <c r="F9" s="79">
        <v>603</v>
      </c>
      <c r="G9" s="79">
        <v>953</v>
      </c>
      <c r="H9" s="80">
        <v>1531</v>
      </c>
      <c r="I9" s="79">
        <v>1777</v>
      </c>
      <c r="J9" s="81">
        <v>943</v>
      </c>
      <c r="K9" s="79">
        <v>1847</v>
      </c>
      <c r="L9" s="79">
        <v>1849</v>
      </c>
      <c r="M9" s="79">
        <v>1947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3002</v>
      </c>
      <c r="F10" s="86">
        <v>5355</v>
      </c>
      <c r="G10" s="86">
        <v>2610</v>
      </c>
      <c r="H10" s="87">
        <v>3191</v>
      </c>
      <c r="I10" s="86">
        <v>3444</v>
      </c>
      <c r="J10" s="88">
        <v>3445</v>
      </c>
      <c r="K10" s="86">
        <v>3077</v>
      </c>
      <c r="L10" s="86">
        <v>3077</v>
      </c>
      <c r="M10" s="86">
        <v>3240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34</v>
      </c>
      <c r="F11" s="86">
        <v>152</v>
      </c>
      <c r="G11" s="86">
        <v>81</v>
      </c>
      <c r="H11" s="87">
        <v>215</v>
      </c>
      <c r="I11" s="86">
        <v>684</v>
      </c>
      <c r="J11" s="88">
        <v>582</v>
      </c>
      <c r="K11" s="86">
        <v>100</v>
      </c>
      <c r="L11" s="86">
        <v>102</v>
      </c>
      <c r="M11" s="86">
        <v>107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11757</v>
      </c>
      <c r="F12" s="86">
        <v>10337</v>
      </c>
      <c r="G12" s="86">
        <v>12105</v>
      </c>
      <c r="H12" s="87">
        <v>11340</v>
      </c>
      <c r="I12" s="86">
        <v>9439</v>
      </c>
      <c r="J12" s="88">
        <v>10927</v>
      </c>
      <c r="K12" s="86">
        <v>12840</v>
      </c>
      <c r="L12" s="86">
        <v>11859</v>
      </c>
      <c r="M12" s="86">
        <v>12408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780</v>
      </c>
      <c r="F14" s="86">
        <v>1287</v>
      </c>
      <c r="G14" s="86">
        <v>898</v>
      </c>
      <c r="H14" s="87">
        <v>1010</v>
      </c>
      <c r="I14" s="86">
        <v>1571</v>
      </c>
      <c r="J14" s="88">
        <v>1517</v>
      </c>
      <c r="K14" s="86">
        <v>960</v>
      </c>
      <c r="L14" s="86">
        <v>960</v>
      </c>
      <c r="M14" s="86">
        <v>1011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4360</v>
      </c>
      <c r="F15" s="86">
        <v>5892</v>
      </c>
      <c r="G15" s="86">
        <v>5078</v>
      </c>
      <c r="H15" s="87">
        <v>4795</v>
      </c>
      <c r="I15" s="86">
        <v>4953</v>
      </c>
      <c r="J15" s="88">
        <v>3855</v>
      </c>
      <c r="K15" s="86">
        <v>10082</v>
      </c>
      <c r="L15" s="86">
        <v>9800</v>
      </c>
      <c r="M15" s="86">
        <v>10054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20670</v>
      </c>
      <c r="F16" s="86">
        <v>16499</v>
      </c>
      <c r="G16" s="86">
        <v>7323</v>
      </c>
      <c r="H16" s="87">
        <v>3304</v>
      </c>
      <c r="I16" s="86">
        <v>7635</v>
      </c>
      <c r="J16" s="88">
        <v>7252</v>
      </c>
      <c r="K16" s="86">
        <v>23187</v>
      </c>
      <c r="L16" s="86">
        <v>2936</v>
      </c>
      <c r="M16" s="86">
        <v>8033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3185</v>
      </c>
      <c r="F17" s="86">
        <v>855</v>
      </c>
      <c r="G17" s="86">
        <v>694</v>
      </c>
      <c r="H17" s="87">
        <v>480</v>
      </c>
      <c r="I17" s="86">
        <v>100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1471</v>
      </c>
      <c r="F21" s="86">
        <v>3535</v>
      </c>
      <c r="G21" s="86">
        <v>2437</v>
      </c>
      <c r="H21" s="87">
        <v>3240</v>
      </c>
      <c r="I21" s="86">
        <v>1538</v>
      </c>
      <c r="J21" s="88">
        <v>0</v>
      </c>
      <c r="K21" s="86">
        <v>1620</v>
      </c>
      <c r="L21" s="86">
        <v>1620</v>
      </c>
      <c r="M21" s="86">
        <v>1706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306</v>
      </c>
      <c r="F22" s="86">
        <v>1199</v>
      </c>
      <c r="G22" s="86">
        <v>1666</v>
      </c>
      <c r="H22" s="87">
        <v>788</v>
      </c>
      <c r="I22" s="86">
        <v>661</v>
      </c>
      <c r="J22" s="88">
        <v>1019</v>
      </c>
      <c r="K22" s="86">
        <v>788</v>
      </c>
      <c r="L22" s="86">
        <v>788</v>
      </c>
      <c r="M22" s="86">
        <v>830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2263</v>
      </c>
      <c r="F23" s="86">
        <v>2208</v>
      </c>
      <c r="G23" s="86">
        <v>0</v>
      </c>
      <c r="H23" s="87">
        <v>195</v>
      </c>
      <c r="I23" s="86">
        <v>450</v>
      </c>
      <c r="J23" s="88">
        <v>943</v>
      </c>
      <c r="K23" s="86">
        <v>477</v>
      </c>
      <c r="L23" s="86">
        <v>562</v>
      </c>
      <c r="M23" s="86">
        <v>592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9024</v>
      </c>
      <c r="F25" s="86">
        <v>4882</v>
      </c>
      <c r="G25" s="86">
        <v>8994</v>
      </c>
      <c r="H25" s="87">
        <v>4244</v>
      </c>
      <c r="I25" s="86">
        <v>6050</v>
      </c>
      <c r="J25" s="88">
        <v>3769</v>
      </c>
      <c r="K25" s="86">
        <v>6813</v>
      </c>
      <c r="L25" s="86">
        <v>6413</v>
      </c>
      <c r="M25" s="86">
        <v>6753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100</v>
      </c>
      <c r="J27" s="88">
        <v>30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</v>
      </c>
      <c r="F29" s="86">
        <v>28</v>
      </c>
      <c r="G29" s="86">
        <v>74</v>
      </c>
      <c r="H29" s="87">
        <v>80</v>
      </c>
      <c r="I29" s="86">
        <v>0</v>
      </c>
      <c r="J29" s="88">
        <v>0</v>
      </c>
      <c r="K29" s="86">
        <v>0</v>
      </c>
      <c r="L29" s="86">
        <v>3</v>
      </c>
      <c r="M29" s="86">
        <v>3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1</v>
      </c>
      <c r="G32" s="86">
        <v>12</v>
      </c>
      <c r="H32" s="87">
        <v>20</v>
      </c>
      <c r="I32" s="86">
        <v>30</v>
      </c>
      <c r="J32" s="88">
        <v>8</v>
      </c>
      <c r="K32" s="86">
        <v>32</v>
      </c>
      <c r="L32" s="86">
        <v>32</v>
      </c>
      <c r="M32" s="86">
        <v>34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2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54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204</v>
      </c>
      <c r="F36" s="86">
        <v>137</v>
      </c>
      <c r="G36" s="86">
        <v>117</v>
      </c>
      <c r="H36" s="87">
        <v>0</v>
      </c>
      <c r="I36" s="86">
        <v>16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878</v>
      </c>
      <c r="F37" s="86">
        <v>3164</v>
      </c>
      <c r="G37" s="86">
        <v>2339</v>
      </c>
      <c r="H37" s="87">
        <v>185</v>
      </c>
      <c r="I37" s="86">
        <v>1328</v>
      </c>
      <c r="J37" s="88">
        <v>681</v>
      </c>
      <c r="K37" s="86">
        <v>1084</v>
      </c>
      <c r="L37" s="86">
        <v>1149</v>
      </c>
      <c r="M37" s="86">
        <v>1210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5885</v>
      </c>
      <c r="F38" s="86">
        <v>5127</v>
      </c>
      <c r="G38" s="86">
        <v>6045</v>
      </c>
      <c r="H38" s="87">
        <v>4247</v>
      </c>
      <c r="I38" s="86">
        <v>3105</v>
      </c>
      <c r="J38" s="88">
        <v>3777</v>
      </c>
      <c r="K38" s="86">
        <v>3185</v>
      </c>
      <c r="L38" s="86">
        <v>3376</v>
      </c>
      <c r="M38" s="86">
        <v>3555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1892</v>
      </c>
      <c r="F39" s="86">
        <v>519</v>
      </c>
      <c r="G39" s="86">
        <v>22134</v>
      </c>
      <c r="H39" s="87">
        <v>3825</v>
      </c>
      <c r="I39" s="86">
        <v>3623</v>
      </c>
      <c r="J39" s="88">
        <v>4274</v>
      </c>
      <c r="K39" s="86">
        <v>5053</v>
      </c>
      <c r="L39" s="86">
        <v>5293</v>
      </c>
      <c r="M39" s="86">
        <v>5574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8896</v>
      </c>
      <c r="F40" s="86">
        <v>40506</v>
      </c>
      <c r="G40" s="86">
        <v>0</v>
      </c>
      <c r="H40" s="87">
        <v>2382</v>
      </c>
      <c r="I40" s="86">
        <v>2200</v>
      </c>
      <c r="J40" s="88">
        <v>26279</v>
      </c>
      <c r="K40" s="86">
        <v>2822</v>
      </c>
      <c r="L40" s="86">
        <v>2800</v>
      </c>
      <c r="M40" s="86">
        <v>2948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99</v>
      </c>
      <c r="F41" s="86">
        <v>35</v>
      </c>
      <c r="G41" s="86">
        <v>19784</v>
      </c>
      <c r="H41" s="87">
        <v>600</v>
      </c>
      <c r="I41" s="86">
        <v>0</v>
      </c>
      <c r="J41" s="88">
        <v>74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2264</v>
      </c>
      <c r="F42" s="86">
        <v>16273</v>
      </c>
      <c r="G42" s="86">
        <v>1909</v>
      </c>
      <c r="H42" s="87">
        <v>20386</v>
      </c>
      <c r="I42" s="86">
        <v>22530</v>
      </c>
      <c r="J42" s="88">
        <v>15987</v>
      </c>
      <c r="K42" s="86">
        <v>15387</v>
      </c>
      <c r="L42" s="86">
        <v>13570</v>
      </c>
      <c r="M42" s="86">
        <v>16211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2398</v>
      </c>
      <c r="F43" s="86">
        <v>118</v>
      </c>
      <c r="G43" s="86">
        <v>516</v>
      </c>
      <c r="H43" s="87">
        <v>17485</v>
      </c>
      <c r="I43" s="86">
        <v>0</v>
      </c>
      <c r="J43" s="88">
        <v>50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33</v>
      </c>
      <c r="F44" s="86">
        <v>287</v>
      </c>
      <c r="G44" s="86">
        <v>1797</v>
      </c>
      <c r="H44" s="87">
        <v>1500</v>
      </c>
      <c r="I44" s="86">
        <v>1172</v>
      </c>
      <c r="J44" s="88">
        <v>1090</v>
      </c>
      <c r="K44" s="86">
        <v>1200</v>
      </c>
      <c r="L44" s="86">
        <v>1206</v>
      </c>
      <c r="M44" s="86">
        <v>1270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453</v>
      </c>
      <c r="F45" s="86">
        <v>1694</v>
      </c>
      <c r="G45" s="86">
        <v>0</v>
      </c>
      <c r="H45" s="87">
        <v>2113</v>
      </c>
      <c r="I45" s="86">
        <v>2157</v>
      </c>
      <c r="J45" s="88">
        <v>600</v>
      </c>
      <c r="K45" s="86">
        <v>800</v>
      </c>
      <c r="L45" s="86">
        <v>891</v>
      </c>
      <c r="M45" s="86">
        <v>938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3000</v>
      </c>
      <c r="I46" s="93">
        <v>425</v>
      </c>
      <c r="J46" s="95">
        <v>399</v>
      </c>
      <c r="K46" s="93">
        <v>0</v>
      </c>
      <c r="L46" s="93">
        <v>3000</v>
      </c>
      <c r="M46" s="93">
        <v>3159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621</v>
      </c>
      <c r="F47" s="100">
        <f t="shared" ref="F47:M47" si="3">SUM(F48:F49)</f>
        <v>193</v>
      </c>
      <c r="G47" s="100">
        <f t="shared" si="3"/>
        <v>783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621</v>
      </c>
      <c r="F48" s="79">
        <v>193</v>
      </c>
      <c r="G48" s="79">
        <v>783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17670</v>
      </c>
      <c r="F51" s="72">
        <f t="shared" ref="F51:M51" si="4">F52+F59+F62+F63+F64+F72+F73</f>
        <v>19101</v>
      </c>
      <c r="G51" s="72">
        <f t="shared" si="4"/>
        <v>15101</v>
      </c>
      <c r="H51" s="73">
        <f t="shared" si="4"/>
        <v>10474</v>
      </c>
      <c r="I51" s="72">
        <f t="shared" si="4"/>
        <v>10393</v>
      </c>
      <c r="J51" s="74">
        <f t="shared" si="4"/>
        <v>35373</v>
      </c>
      <c r="K51" s="72">
        <f t="shared" si="4"/>
        <v>10888</v>
      </c>
      <c r="L51" s="72">
        <f t="shared" si="4"/>
        <v>11386</v>
      </c>
      <c r="M51" s="72">
        <f t="shared" si="4"/>
        <v>11990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322</v>
      </c>
      <c r="G52" s="79">
        <f t="shared" si="5"/>
        <v>302</v>
      </c>
      <c r="H52" s="80">
        <f t="shared" si="5"/>
        <v>250</v>
      </c>
      <c r="I52" s="79">
        <f t="shared" si="5"/>
        <v>169</v>
      </c>
      <c r="J52" s="81">
        <f t="shared" si="5"/>
        <v>25</v>
      </c>
      <c r="K52" s="79">
        <f t="shared" si="5"/>
        <v>50</v>
      </c>
      <c r="L52" s="79">
        <f t="shared" si="5"/>
        <v>50</v>
      </c>
      <c r="M52" s="79">
        <f t="shared" si="5"/>
        <v>53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322</v>
      </c>
      <c r="G56" s="93">
        <f t="shared" si="7"/>
        <v>302</v>
      </c>
      <c r="H56" s="94">
        <f t="shared" si="7"/>
        <v>250</v>
      </c>
      <c r="I56" s="93">
        <f t="shared" si="7"/>
        <v>169</v>
      </c>
      <c r="J56" s="95">
        <f t="shared" si="7"/>
        <v>25</v>
      </c>
      <c r="K56" s="93">
        <f t="shared" si="7"/>
        <v>50</v>
      </c>
      <c r="L56" s="93">
        <f t="shared" si="7"/>
        <v>50</v>
      </c>
      <c r="M56" s="93">
        <f t="shared" si="7"/>
        <v>53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322</v>
      </c>
      <c r="G57" s="79">
        <v>302</v>
      </c>
      <c r="H57" s="80">
        <v>250</v>
      </c>
      <c r="I57" s="79">
        <v>169</v>
      </c>
      <c r="J57" s="81">
        <v>25</v>
      </c>
      <c r="K57" s="79">
        <v>50</v>
      </c>
      <c r="L57" s="79">
        <v>50</v>
      </c>
      <c r="M57" s="79">
        <v>53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17670</v>
      </c>
      <c r="F73" s="86">
        <f t="shared" ref="F73:M73" si="12">SUM(F74:F75)</f>
        <v>18779</v>
      </c>
      <c r="G73" s="86">
        <f t="shared" si="12"/>
        <v>14799</v>
      </c>
      <c r="H73" s="87">
        <f t="shared" si="12"/>
        <v>10224</v>
      </c>
      <c r="I73" s="86">
        <f t="shared" si="12"/>
        <v>10224</v>
      </c>
      <c r="J73" s="88">
        <f t="shared" si="12"/>
        <v>35348</v>
      </c>
      <c r="K73" s="86">
        <f t="shared" si="12"/>
        <v>10838</v>
      </c>
      <c r="L73" s="86">
        <f t="shared" si="12"/>
        <v>11336</v>
      </c>
      <c r="M73" s="86">
        <f t="shared" si="12"/>
        <v>11937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100</v>
      </c>
      <c r="L74" s="79">
        <v>124</v>
      </c>
      <c r="M74" s="79">
        <v>131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17670</v>
      </c>
      <c r="F75" s="93">
        <v>18779</v>
      </c>
      <c r="G75" s="93">
        <v>14799</v>
      </c>
      <c r="H75" s="94">
        <v>10224</v>
      </c>
      <c r="I75" s="93">
        <v>10224</v>
      </c>
      <c r="J75" s="95">
        <v>35348</v>
      </c>
      <c r="K75" s="93">
        <v>10738</v>
      </c>
      <c r="L75" s="93">
        <v>11212</v>
      </c>
      <c r="M75" s="93">
        <v>11806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2539</v>
      </c>
      <c r="F77" s="72">
        <f t="shared" ref="F77:M77" si="13">F78+F81+F84+F85+F86+F87+F88</f>
        <v>1909</v>
      </c>
      <c r="G77" s="72">
        <f t="shared" si="13"/>
        <v>3870</v>
      </c>
      <c r="H77" s="73">
        <f t="shared" si="13"/>
        <v>7900</v>
      </c>
      <c r="I77" s="72">
        <f t="shared" si="13"/>
        <v>9190</v>
      </c>
      <c r="J77" s="74">
        <f t="shared" si="13"/>
        <v>9190</v>
      </c>
      <c r="K77" s="72">
        <f t="shared" si="13"/>
        <v>4900</v>
      </c>
      <c r="L77" s="72">
        <f t="shared" si="13"/>
        <v>4900</v>
      </c>
      <c r="M77" s="72">
        <f t="shared" si="13"/>
        <v>5160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2539</v>
      </c>
      <c r="F81" s="86">
        <f t="shared" ref="F81:M81" si="15">SUM(F82:F83)</f>
        <v>1909</v>
      </c>
      <c r="G81" s="86">
        <f t="shared" si="15"/>
        <v>3870</v>
      </c>
      <c r="H81" s="87">
        <f t="shared" si="15"/>
        <v>7900</v>
      </c>
      <c r="I81" s="86">
        <f t="shared" si="15"/>
        <v>9190</v>
      </c>
      <c r="J81" s="88">
        <f t="shared" si="15"/>
        <v>9190</v>
      </c>
      <c r="K81" s="86">
        <f t="shared" si="15"/>
        <v>4900</v>
      </c>
      <c r="L81" s="86">
        <f t="shared" si="15"/>
        <v>4900</v>
      </c>
      <c r="M81" s="86">
        <f t="shared" si="15"/>
        <v>5160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2539</v>
      </c>
      <c r="F82" s="79">
        <v>1887</v>
      </c>
      <c r="G82" s="79">
        <v>0</v>
      </c>
      <c r="H82" s="80">
        <v>1110</v>
      </c>
      <c r="I82" s="79">
        <v>2865</v>
      </c>
      <c r="J82" s="81">
        <v>8872</v>
      </c>
      <c r="K82" s="79">
        <v>3110</v>
      </c>
      <c r="L82" s="79">
        <v>3110</v>
      </c>
      <c r="M82" s="79">
        <v>3275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22</v>
      </c>
      <c r="G83" s="93">
        <v>3870</v>
      </c>
      <c r="H83" s="94">
        <v>6790</v>
      </c>
      <c r="I83" s="93">
        <v>6325</v>
      </c>
      <c r="J83" s="95">
        <v>318</v>
      </c>
      <c r="K83" s="93">
        <v>1790</v>
      </c>
      <c r="L83" s="93">
        <v>1790</v>
      </c>
      <c r="M83" s="93">
        <v>1885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2012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171467</v>
      </c>
      <c r="F92" s="46">
        <f t="shared" ref="F92:M92" si="16">F4+F51+F77+F90</f>
        <v>228025</v>
      </c>
      <c r="G92" s="46">
        <f t="shared" si="16"/>
        <v>205476</v>
      </c>
      <c r="H92" s="47">
        <f t="shared" si="16"/>
        <v>210870</v>
      </c>
      <c r="I92" s="46">
        <f t="shared" si="16"/>
        <v>196913</v>
      </c>
      <c r="J92" s="48">
        <f t="shared" si="16"/>
        <v>234404</v>
      </c>
      <c r="K92" s="46">
        <f t="shared" si="16"/>
        <v>237154</v>
      </c>
      <c r="L92" s="46">
        <f t="shared" si="16"/>
        <v>224272</v>
      </c>
      <c r="M92" s="46">
        <f t="shared" si="16"/>
        <v>242117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175</v>
      </c>
      <c r="F3" s="17" t="s">
        <v>179</v>
      </c>
      <c r="G3" s="17" t="s">
        <v>174</v>
      </c>
      <c r="H3" s="173" t="s">
        <v>180</v>
      </c>
      <c r="I3" s="174"/>
      <c r="J3" s="175"/>
      <c r="K3" s="17" t="s">
        <v>178</v>
      </c>
      <c r="L3" s="17" t="s">
        <v>177</v>
      </c>
      <c r="M3" s="17" t="s">
        <v>176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3477590</v>
      </c>
      <c r="F4" s="72">
        <f t="shared" ref="F4:M4" si="0">F5+F8+F47</f>
        <v>3855984</v>
      </c>
      <c r="G4" s="72">
        <f t="shared" si="0"/>
        <v>4257849</v>
      </c>
      <c r="H4" s="73">
        <f t="shared" si="0"/>
        <v>4652342</v>
      </c>
      <c r="I4" s="72">
        <f t="shared" si="0"/>
        <v>4647378</v>
      </c>
      <c r="J4" s="74">
        <f t="shared" si="0"/>
        <v>4887811</v>
      </c>
      <c r="K4" s="72">
        <f t="shared" si="0"/>
        <v>5094023</v>
      </c>
      <c r="L4" s="72">
        <f t="shared" si="0"/>
        <v>5522614</v>
      </c>
      <c r="M4" s="72">
        <f t="shared" si="0"/>
        <v>5907135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2214285</v>
      </c>
      <c r="F5" s="100">
        <f t="shared" ref="F5:M5" si="1">SUM(F6:F7)</f>
        <v>2540843</v>
      </c>
      <c r="G5" s="100">
        <f t="shared" si="1"/>
        <v>2763208</v>
      </c>
      <c r="H5" s="101">
        <f t="shared" si="1"/>
        <v>3084205</v>
      </c>
      <c r="I5" s="100">
        <f t="shared" si="1"/>
        <v>3070775</v>
      </c>
      <c r="J5" s="102">
        <f t="shared" si="1"/>
        <v>3073543</v>
      </c>
      <c r="K5" s="100">
        <f t="shared" si="1"/>
        <v>3491327</v>
      </c>
      <c r="L5" s="100">
        <f t="shared" si="1"/>
        <v>3680090</v>
      </c>
      <c r="M5" s="100">
        <f t="shared" si="1"/>
        <v>3895348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1930205</v>
      </c>
      <c r="F6" s="79">
        <v>2159717</v>
      </c>
      <c r="G6" s="79">
        <v>2493844</v>
      </c>
      <c r="H6" s="80">
        <v>2700459</v>
      </c>
      <c r="I6" s="79">
        <v>2682589</v>
      </c>
      <c r="J6" s="81">
        <v>3061939</v>
      </c>
      <c r="K6" s="79">
        <v>3050455</v>
      </c>
      <c r="L6" s="79">
        <v>3199565</v>
      </c>
      <c r="M6" s="79">
        <v>3385045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284080</v>
      </c>
      <c r="F7" s="93">
        <v>381126</v>
      </c>
      <c r="G7" s="93">
        <v>269364</v>
      </c>
      <c r="H7" s="94">
        <v>383746</v>
      </c>
      <c r="I7" s="93">
        <v>388186</v>
      </c>
      <c r="J7" s="95">
        <v>11604</v>
      </c>
      <c r="K7" s="93">
        <v>440872</v>
      </c>
      <c r="L7" s="93">
        <v>480525</v>
      </c>
      <c r="M7" s="93">
        <v>510303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1263305</v>
      </c>
      <c r="F8" s="100">
        <f t="shared" ref="F8:M8" si="2">SUM(F9:F46)</f>
        <v>1315097</v>
      </c>
      <c r="G8" s="100">
        <f t="shared" si="2"/>
        <v>1494563</v>
      </c>
      <c r="H8" s="101">
        <f t="shared" si="2"/>
        <v>1568137</v>
      </c>
      <c r="I8" s="100">
        <f t="shared" si="2"/>
        <v>1576603</v>
      </c>
      <c r="J8" s="102">
        <f t="shared" si="2"/>
        <v>1814236</v>
      </c>
      <c r="K8" s="100">
        <f t="shared" si="2"/>
        <v>1602696</v>
      </c>
      <c r="L8" s="100">
        <f t="shared" si="2"/>
        <v>1842524</v>
      </c>
      <c r="M8" s="100">
        <f t="shared" si="2"/>
        <v>2011787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1032</v>
      </c>
      <c r="F9" s="79">
        <v>460</v>
      </c>
      <c r="G9" s="79">
        <v>4430</v>
      </c>
      <c r="H9" s="80">
        <v>203</v>
      </c>
      <c r="I9" s="79">
        <v>10203</v>
      </c>
      <c r="J9" s="81">
        <v>4243</v>
      </c>
      <c r="K9" s="79">
        <v>306</v>
      </c>
      <c r="L9" s="79">
        <v>307</v>
      </c>
      <c r="M9" s="79">
        <v>324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219</v>
      </c>
      <c r="F10" s="86">
        <v>442</v>
      </c>
      <c r="G10" s="86">
        <v>899</v>
      </c>
      <c r="H10" s="87">
        <v>1385</v>
      </c>
      <c r="I10" s="86">
        <v>4645</v>
      </c>
      <c r="J10" s="88">
        <v>1352</v>
      </c>
      <c r="K10" s="86">
        <v>1120</v>
      </c>
      <c r="L10" s="86">
        <v>1172</v>
      </c>
      <c r="M10" s="86">
        <v>1234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6616</v>
      </c>
      <c r="F11" s="86">
        <v>14489</v>
      </c>
      <c r="G11" s="86">
        <v>19219</v>
      </c>
      <c r="H11" s="87">
        <v>19179</v>
      </c>
      <c r="I11" s="86">
        <v>17495</v>
      </c>
      <c r="J11" s="88">
        <v>17647</v>
      </c>
      <c r="K11" s="86">
        <v>3067</v>
      </c>
      <c r="L11" s="86">
        <v>3260</v>
      </c>
      <c r="M11" s="86">
        <v>3431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4267</v>
      </c>
      <c r="F14" s="86">
        <v>1200</v>
      </c>
      <c r="G14" s="86">
        <v>2097</v>
      </c>
      <c r="H14" s="87">
        <v>4496</v>
      </c>
      <c r="I14" s="86">
        <v>3915</v>
      </c>
      <c r="J14" s="88">
        <v>2866</v>
      </c>
      <c r="K14" s="86">
        <v>511</v>
      </c>
      <c r="L14" s="86">
        <v>828</v>
      </c>
      <c r="M14" s="86">
        <v>873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19268</v>
      </c>
      <c r="F15" s="86">
        <v>21359</v>
      </c>
      <c r="G15" s="86">
        <v>22484</v>
      </c>
      <c r="H15" s="87">
        <v>28808</v>
      </c>
      <c r="I15" s="86">
        <v>16713</v>
      </c>
      <c r="J15" s="88">
        <v>18589</v>
      </c>
      <c r="K15" s="86">
        <v>17632</v>
      </c>
      <c r="L15" s="86">
        <v>16756</v>
      </c>
      <c r="M15" s="86">
        <v>17811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682</v>
      </c>
      <c r="F16" s="86">
        <v>272</v>
      </c>
      <c r="G16" s="86">
        <v>226</v>
      </c>
      <c r="H16" s="87">
        <v>454</v>
      </c>
      <c r="I16" s="86">
        <v>355</v>
      </c>
      <c r="J16" s="88">
        <v>355</v>
      </c>
      <c r="K16" s="86">
        <v>513</v>
      </c>
      <c r="L16" s="86">
        <v>522</v>
      </c>
      <c r="M16" s="86">
        <v>549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23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186937</v>
      </c>
      <c r="F19" s="86">
        <v>192516</v>
      </c>
      <c r="G19" s="86">
        <v>188191</v>
      </c>
      <c r="H19" s="87">
        <v>313006</v>
      </c>
      <c r="I19" s="86">
        <v>224526</v>
      </c>
      <c r="J19" s="88">
        <v>218979</v>
      </c>
      <c r="K19" s="86">
        <v>368596</v>
      </c>
      <c r="L19" s="86">
        <v>420224</v>
      </c>
      <c r="M19" s="86">
        <v>456396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125109</v>
      </c>
      <c r="F22" s="86">
        <v>96601</v>
      </c>
      <c r="G22" s="86">
        <v>92643</v>
      </c>
      <c r="H22" s="87">
        <v>103047</v>
      </c>
      <c r="I22" s="86">
        <v>89331</v>
      </c>
      <c r="J22" s="88">
        <v>92534</v>
      </c>
      <c r="K22" s="86">
        <v>79066</v>
      </c>
      <c r="L22" s="86">
        <v>77632</v>
      </c>
      <c r="M22" s="86">
        <v>89543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4852</v>
      </c>
      <c r="F23" s="86">
        <v>42450</v>
      </c>
      <c r="G23" s="86">
        <v>43362</v>
      </c>
      <c r="H23" s="87">
        <v>16500</v>
      </c>
      <c r="I23" s="86">
        <v>67431</v>
      </c>
      <c r="J23" s="88">
        <v>49860</v>
      </c>
      <c r="K23" s="86">
        <v>50709</v>
      </c>
      <c r="L23" s="86">
        <v>51257</v>
      </c>
      <c r="M23" s="86">
        <v>68715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25030</v>
      </c>
      <c r="F25" s="86">
        <v>37056</v>
      </c>
      <c r="G25" s="86">
        <v>40770</v>
      </c>
      <c r="H25" s="87">
        <v>43846</v>
      </c>
      <c r="I25" s="86">
        <v>32014</v>
      </c>
      <c r="J25" s="88">
        <v>51008</v>
      </c>
      <c r="K25" s="86">
        <v>37815</v>
      </c>
      <c r="L25" s="86">
        <v>39611</v>
      </c>
      <c r="M25" s="86">
        <v>41711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1042</v>
      </c>
      <c r="I26" s="86">
        <v>1042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8525</v>
      </c>
      <c r="J27" s="88">
        <v>6227</v>
      </c>
      <c r="K27" s="86">
        <v>279</v>
      </c>
      <c r="L27" s="86">
        <v>308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4322</v>
      </c>
      <c r="J28" s="88">
        <v>4322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40704</v>
      </c>
      <c r="F29" s="86">
        <v>54044</v>
      </c>
      <c r="G29" s="86">
        <v>41552</v>
      </c>
      <c r="H29" s="87">
        <v>55735</v>
      </c>
      <c r="I29" s="86">
        <v>46116</v>
      </c>
      <c r="J29" s="88">
        <v>63407</v>
      </c>
      <c r="K29" s="86">
        <v>52239</v>
      </c>
      <c r="L29" s="86">
        <v>48282</v>
      </c>
      <c r="M29" s="86">
        <v>50846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13415</v>
      </c>
      <c r="F30" s="86">
        <v>14157</v>
      </c>
      <c r="G30" s="86">
        <v>10544</v>
      </c>
      <c r="H30" s="87">
        <v>17512</v>
      </c>
      <c r="I30" s="86">
        <v>13314</v>
      </c>
      <c r="J30" s="88">
        <v>12443</v>
      </c>
      <c r="K30" s="86">
        <v>13391</v>
      </c>
      <c r="L30" s="86">
        <v>14017</v>
      </c>
      <c r="M30" s="86">
        <v>14815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15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1259</v>
      </c>
      <c r="F32" s="86">
        <v>789</v>
      </c>
      <c r="G32" s="86">
        <v>1795</v>
      </c>
      <c r="H32" s="87">
        <v>4819</v>
      </c>
      <c r="I32" s="86">
        <v>1982</v>
      </c>
      <c r="J32" s="88">
        <v>1982</v>
      </c>
      <c r="K32" s="86">
        <v>964</v>
      </c>
      <c r="L32" s="86">
        <v>1002</v>
      </c>
      <c r="M32" s="86">
        <v>1056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96987</v>
      </c>
      <c r="F33" s="86">
        <v>96563</v>
      </c>
      <c r="G33" s="86">
        <v>130196</v>
      </c>
      <c r="H33" s="87">
        <v>108533</v>
      </c>
      <c r="I33" s="86">
        <v>191769</v>
      </c>
      <c r="J33" s="88">
        <v>220849</v>
      </c>
      <c r="K33" s="86">
        <v>112039</v>
      </c>
      <c r="L33" s="86">
        <v>117592</v>
      </c>
      <c r="M33" s="86">
        <v>113825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609189</v>
      </c>
      <c r="F34" s="86">
        <v>581985</v>
      </c>
      <c r="G34" s="86">
        <v>690939</v>
      </c>
      <c r="H34" s="87">
        <v>679669</v>
      </c>
      <c r="I34" s="86">
        <v>673670</v>
      </c>
      <c r="J34" s="88">
        <v>854139</v>
      </c>
      <c r="K34" s="86">
        <v>736724</v>
      </c>
      <c r="L34" s="86">
        <v>910396</v>
      </c>
      <c r="M34" s="86">
        <v>1003239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-40899</v>
      </c>
      <c r="J36" s="88">
        <v>100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29624</v>
      </c>
      <c r="F37" s="86">
        <v>34744</v>
      </c>
      <c r="G37" s="86">
        <v>46011</v>
      </c>
      <c r="H37" s="87">
        <v>40999</v>
      </c>
      <c r="I37" s="86">
        <v>78062</v>
      </c>
      <c r="J37" s="88">
        <v>36845</v>
      </c>
      <c r="K37" s="86">
        <v>20853</v>
      </c>
      <c r="L37" s="86">
        <v>26632</v>
      </c>
      <c r="M37" s="86">
        <v>28044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16016</v>
      </c>
      <c r="F38" s="86">
        <v>15486</v>
      </c>
      <c r="G38" s="86">
        <v>18017</v>
      </c>
      <c r="H38" s="87">
        <v>26746</v>
      </c>
      <c r="I38" s="86">
        <v>19622</v>
      </c>
      <c r="J38" s="88">
        <v>18622</v>
      </c>
      <c r="K38" s="86">
        <v>13411</v>
      </c>
      <c r="L38" s="86">
        <v>14289</v>
      </c>
      <c r="M38" s="86">
        <v>15040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16658</v>
      </c>
      <c r="F39" s="86">
        <v>14325</v>
      </c>
      <c r="G39" s="86">
        <v>16694</v>
      </c>
      <c r="H39" s="87">
        <v>24679</v>
      </c>
      <c r="I39" s="86">
        <v>11835</v>
      </c>
      <c r="J39" s="88">
        <v>16462</v>
      </c>
      <c r="K39" s="86">
        <v>19443</v>
      </c>
      <c r="L39" s="86">
        <v>20126</v>
      </c>
      <c r="M39" s="86">
        <v>21192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39601</v>
      </c>
      <c r="F40" s="86">
        <v>49943</v>
      </c>
      <c r="G40" s="86">
        <v>57404</v>
      </c>
      <c r="H40" s="87">
        <v>33927</v>
      </c>
      <c r="I40" s="86">
        <v>62056</v>
      </c>
      <c r="J40" s="88">
        <v>54945</v>
      </c>
      <c r="K40" s="86">
        <v>51460</v>
      </c>
      <c r="L40" s="86">
        <v>51691</v>
      </c>
      <c r="M40" s="86">
        <v>55110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244</v>
      </c>
      <c r="F41" s="86">
        <v>848</v>
      </c>
      <c r="G41" s="86">
        <v>180</v>
      </c>
      <c r="H41" s="87">
        <v>10875</v>
      </c>
      <c r="I41" s="86">
        <v>-8603</v>
      </c>
      <c r="J41" s="88">
        <v>225</v>
      </c>
      <c r="K41" s="86">
        <v>200</v>
      </c>
      <c r="L41" s="86">
        <v>650</v>
      </c>
      <c r="M41" s="86">
        <v>685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15127</v>
      </c>
      <c r="F42" s="86">
        <v>17680</v>
      </c>
      <c r="G42" s="86">
        <v>50758</v>
      </c>
      <c r="H42" s="87">
        <v>8614</v>
      </c>
      <c r="I42" s="86">
        <v>19389</v>
      </c>
      <c r="J42" s="88">
        <v>36898</v>
      </c>
      <c r="K42" s="86">
        <v>12776</v>
      </c>
      <c r="L42" s="86">
        <v>12776</v>
      </c>
      <c r="M42" s="86">
        <v>13455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5987</v>
      </c>
      <c r="F43" s="86">
        <v>14564</v>
      </c>
      <c r="G43" s="86">
        <v>3473</v>
      </c>
      <c r="H43" s="87">
        <v>13701</v>
      </c>
      <c r="I43" s="86">
        <v>9995</v>
      </c>
      <c r="J43" s="88">
        <v>9995</v>
      </c>
      <c r="K43" s="86">
        <v>3603</v>
      </c>
      <c r="L43" s="86">
        <v>3900</v>
      </c>
      <c r="M43" s="86">
        <v>4106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2966</v>
      </c>
      <c r="F44" s="86">
        <v>7592</v>
      </c>
      <c r="G44" s="86">
        <v>1902</v>
      </c>
      <c r="H44" s="87">
        <v>7247</v>
      </c>
      <c r="I44" s="86">
        <v>2164</v>
      </c>
      <c r="J44" s="88">
        <v>3696</v>
      </c>
      <c r="K44" s="86">
        <v>4966</v>
      </c>
      <c r="L44" s="86">
        <v>8242</v>
      </c>
      <c r="M44" s="86">
        <v>8679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670</v>
      </c>
      <c r="F45" s="86">
        <v>383</v>
      </c>
      <c r="G45" s="86">
        <v>10207</v>
      </c>
      <c r="H45" s="87">
        <v>644</v>
      </c>
      <c r="I45" s="86">
        <v>15469</v>
      </c>
      <c r="J45" s="88">
        <v>15503</v>
      </c>
      <c r="K45" s="86">
        <v>464</v>
      </c>
      <c r="L45" s="86">
        <v>464</v>
      </c>
      <c r="M45" s="86">
        <v>489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846</v>
      </c>
      <c r="F46" s="93">
        <v>5126</v>
      </c>
      <c r="G46" s="93">
        <v>570</v>
      </c>
      <c r="H46" s="94">
        <v>2456</v>
      </c>
      <c r="I46" s="93">
        <v>145</v>
      </c>
      <c r="J46" s="95">
        <v>143</v>
      </c>
      <c r="K46" s="93">
        <v>549</v>
      </c>
      <c r="L46" s="93">
        <v>588</v>
      </c>
      <c r="M46" s="93">
        <v>619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44</v>
      </c>
      <c r="G47" s="100">
        <f t="shared" si="3"/>
        <v>78</v>
      </c>
      <c r="H47" s="101">
        <f t="shared" si="3"/>
        <v>0</v>
      </c>
      <c r="I47" s="100">
        <f t="shared" si="3"/>
        <v>0</v>
      </c>
      <c r="J47" s="102">
        <f t="shared" si="3"/>
        <v>32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44</v>
      </c>
      <c r="G48" s="79">
        <v>78</v>
      </c>
      <c r="H48" s="80">
        <v>0</v>
      </c>
      <c r="I48" s="79">
        <v>0</v>
      </c>
      <c r="J48" s="81">
        <v>32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93375</v>
      </c>
      <c r="F51" s="72">
        <f t="shared" ref="F51:M51" si="4">F52+F59+F62+F63+F64+F72+F73</f>
        <v>133299</v>
      </c>
      <c r="G51" s="72">
        <f t="shared" si="4"/>
        <v>136107</v>
      </c>
      <c r="H51" s="73">
        <f t="shared" si="4"/>
        <v>142164</v>
      </c>
      <c r="I51" s="72">
        <f t="shared" si="4"/>
        <v>129258</v>
      </c>
      <c r="J51" s="74">
        <f t="shared" si="4"/>
        <v>149562</v>
      </c>
      <c r="K51" s="72">
        <f t="shared" si="4"/>
        <v>169047</v>
      </c>
      <c r="L51" s="72">
        <f t="shared" si="4"/>
        <v>177024</v>
      </c>
      <c r="M51" s="72">
        <f t="shared" si="4"/>
        <v>203524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1509</v>
      </c>
      <c r="F52" s="79">
        <f t="shared" ref="F52:M52" si="5">F53+F56</f>
        <v>13000</v>
      </c>
      <c r="G52" s="79">
        <f t="shared" si="5"/>
        <v>833</v>
      </c>
      <c r="H52" s="80">
        <f t="shared" si="5"/>
        <v>14697</v>
      </c>
      <c r="I52" s="79">
        <f t="shared" si="5"/>
        <v>136</v>
      </c>
      <c r="J52" s="81">
        <f t="shared" si="5"/>
        <v>268</v>
      </c>
      <c r="K52" s="79">
        <f t="shared" si="5"/>
        <v>250</v>
      </c>
      <c r="L52" s="79">
        <f t="shared" si="5"/>
        <v>250</v>
      </c>
      <c r="M52" s="79">
        <f t="shared" si="5"/>
        <v>17381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1509</v>
      </c>
      <c r="F56" s="93">
        <f t="shared" ref="F56:M56" si="7">SUM(F57:F58)</f>
        <v>13000</v>
      </c>
      <c r="G56" s="93">
        <f t="shared" si="7"/>
        <v>833</v>
      </c>
      <c r="H56" s="94">
        <f t="shared" si="7"/>
        <v>14697</v>
      </c>
      <c r="I56" s="93">
        <f t="shared" si="7"/>
        <v>136</v>
      </c>
      <c r="J56" s="95">
        <f t="shared" si="7"/>
        <v>268</v>
      </c>
      <c r="K56" s="93">
        <f t="shared" si="7"/>
        <v>250</v>
      </c>
      <c r="L56" s="93">
        <f t="shared" si="7"/>
        <v>250</v>
      </c>
      <c r="M56" s="93">
        <f t="shared" si="7"/>
        <v>17381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1509</v>
      </c>
      <c r="F57" s="79">
        <v>13000</v>
      </c>
      <c r="G57" s="79">
        <v>806</v>
      </c>
      <c r="H57" s="80">
        <v>14697</v>
      </c>
      <c r="I57" s="79">
        <v>90</v>
      </c>
      <c r="J57" s="81">
        <v>139</v>
      </c>
      <c r="K57" s="79">
        <v>90</v>
      </c>
      <c r="L57" s="79">
        <v>90</v>
      </c>
      <c r="M57" s="79">
        <v>17213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27</v>
      </c>
      <c r="H58" s="94">
        <v>0</v>
      </c>
      <c r="I58" s="93">
        <v>46</v>
      </c>
      <c r="J58" s="95">
        <v>129</v>
      </c>
      <c r="K58" s="93">
        <v>160</v>
      </c>
      <c r="L58" s="93">
        <v>160</v>
      </c>
      <c r="M58" s="93">
        <v>168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88</v>
      </c>
      <c r="H59" s="101">
        <f t="shared" si="8"/>
        <v>0</v>
      </c>
      <c r="I59" s="100">
        <f t="shared" si="8"/>
        <v>155</v>
      </c>
      <c r="J59" s="102">
        <f t="shared" si="8"/>
        <v>41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88</v>
      </c>
      <c r="H61" s="94">
        <v>0</v>
      </c>
      <c r="I61" s="93">
        <v>155</v>
      </c>
      <c r="J61" s="95">
        <v>41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85042</v>
      </c>
      <c r="F72" s="86">
        <v>110777</v>
      </c>
      <c r="G72" s="86">
        <v>123350</v>
      </c>
      <c r="H72" s="87">
        <v>123153</v>
      </c>
      <c r="I72" s="86">
        <v>123153</v>
      </c>
      <c r="J72" s="88">
        <v>137799</v>
      </c>
      <c r="K72" s="86">
        <v>163313</v>
      </c>
      <c r="L72" s="86">
        <v>171132</v>
      </c>
      <c r="M72" s="86">
        <v>180202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6824</v>
      </c>
      <c r="F73" s="86">
        <f t="shared" ref="F73:M73" si="12">SUM(F74:F75)</f>
        <v>9522</v>
      </c>
      <c r="G73" s="86">
        <f t="shared" si="12"/>
        <v>11836</v>
      </c>
      <c r="H73" s="87">
        <f t="shared" si="12"/>
        <v>4314</v>
      </c>
      <c r="I73" s="86">
        <f t="shared" si="12"/>
        <v>5814</v>
      </c>
      <c r="J73" s="88">
        <f t="shared" si="12"/>
        <v>11454</v>
      </c>
      <c r="K73" s="86">
        <f t="shared" si="12"/>
        <v>5484</v>
      </c>
      <c r="L73" s="86">
        <f t="shared" si="12"/>
        <v>5642</v>
      </c>
      <c r="M73" s="86">
        <f t="shared" si="12"/>
        <v>5941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5061</v>
      </c>
      <c r="F74" s="79">
        <v>8092</v>
      </c>
      <c r="G74" s="79">
        <v>10429</v>
      </c>
      <c r="H74" s="80">
        <v>3852</v>
      </c>
      <c r="I74" s="79">
        <v>5352</v>
      </c>
      <c r="J74" s="81">
        <v>9739</v>
      </c>
      <c r="K74" s="79">
        <v>4997</v>
      </c>
      <c r="L74" s="79">
        <v>5135</v>
      </c>
      <c r="M74" s="79">
        <v>5407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1763</v>
      </c>
      <c r="F75" s="93">
        <v>1430</v>
      </c>
      <c r="G75" s="93">
        <v>1407</v>
      </c>
      <c r="H75" s="94">
        <v>462</v>
      </c>
      <c r="I75" s="93">
        <v>462</v>
      </c>
      <c r="J75" s="95">
        <v>1715</v>
      </c>
      <c r="K75" s="93">
        <v>487</v>
      </c>
      <c r="L75" s="93">
        <v>507</v>
      </c>
      <c r="M75" s="93">
        <v>534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20947</v>
      </c>
      <c r="F77" s="72">
        <f t="shared" ref="F77:M77" si="13">F78+F81+F84+F85+F86+F87+F88</f>
        <v>35976</v>
      </c>
      <c r="G77" s="72">
        <f t="shared" si="13"/>
        <v>52096</v>
      </c>
      <c r="H77" s="73">
        <f t="shared" si="13"/>
        <v>35845</v>
      </c>
      <c r="I77" s="72">
        <f t="shared" si="13"/>
        <v>68753</v>
      </c>
      <c r="J77" s="74">
        <f t="shared" si="13"/>
        <v>68753</v>
      </c>
      <c r="K77" s="72">
        <f t="shared" si="13"/>
        <v>47585</v>
      </c>
      <c r="L77" s="72">
        <f t="shared" si="13"/>
        <v>56126</v>
      </c>
      <c r="M77" s="72">
        <f t="shared" si="13"/>
        <v>65445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20947</v>
      </c>
      <c r="F81" s="86">
        <f t="shared" ref="F81:M81" si="15">SUM(F82:F83)</f>
        <v>35976</v>
      </c>
      <c r="G81" s="86">
        <f t="shared" si="15"/>
        <v>52096</v>
      </c>
      <c r="H81" s="87">
        <f t="shared" si="15"/>
        <v>35845</v>
      </c>
      <c r="I81" s="86">
        <f t="shared" si="15"/>
        <v>68753</v>
      </c>
      <c r="J81" s="88">
        <f t="shared" si="15"/>
        <v>68753</v>
      </c>
      <c r="K81" s="86">
        <f t="shared" si="15"/>
        <v>47585</v>
      </c>
      <c r="L81" s="86">
        <f t="shared" si="15"/>
        <v>56126</v>
      </c>
      <c r="M81" s="86">
        <f t="shared" si="15"/>
        <v>65445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10078</v>
      </c>
      <c r="F82" s="79">
        <v>5940</v>
      </c>
      <c r="G82" s="79">
        <v>0</v>
      </c>
      <c r="H82" s="80">
        <v>6171</v>
      </c>
      <c r="I82" s="79">
        <v>28955</v>
      </c>
      <c r="J82" s="81">
        <v>0</v>
      </c>
      <c r="K82" s="79">
        <v>26000</v>
      </c>
      <c r="L82" s="79">
        <v>30752</v>
      </c>
      <c r="M82" s="79">
        <v>31350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10869</v>
      </c>
      <c r="F83" s="93">
        <v>30036</v>
      </c>
      <c r="G83" s="93">
        <v>52096</v>
      </c>
      <c r="H83" s="94">
        <v>29674</v>
      </c>
      <c r="I83" s="93">
        <v>39798</v>
      </c>
      <c r="J83" s="95">
        <v>68753</v>
      </c>
      <c r="K83" s="93">
        <v>21585</v>
      </c>
      <c r="L83" s="93">
        <v>25374</v>
      </c>
      <c r="M83" s="93">
        <v>34095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3591912</v>
      </c>
      <c r="F92" s="46">
        <f t="shared" ref="F92:M92" si="16">F4+F51+F77+F90</f>
        <v>4025259</v>
      </c>
      <c r="G92" s="46">
        <f t="shared" si="16"/>
        <v>4446052</v>
      </c>
      <c r="H92" s="47">
        <f t="shared" si="16"/>
        <v>4830351</v>
      </c>
      <c r="I92" s="46">
        <f t="shared" si="16"/>
        <v>4845389</v>
      </c>
      <c r="J92" s="48">
        <f t="shared" si="16"/>
        <v>5106126</v>
      </c>
      <c r="K92" s="46">
        <f t="shared" si="16"/>
        <v>5310655</v>
      </c>
      <c r="L92" s="46">
        <f t="shared" si="16"/>
        <v>5755764</v>
      </c>
      <c r="M92" s="46">
        <f t="shared" si="16"/>
        <v>6176104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175</v>
      </c>
      <c r="F3" s="17" t="s">
        <v>179</v>
      </c>
      <c r="G3" s="17" t="s">
        <v>174</v>
      </c>
      <c r="H3" s="173" t="s">
        <v>180</v>
      </c>
      <c r="I3" s="174"/>
      <c r="J3" s="175"/>
      <c r="K3" s="17" t="s">
        <v>178</v>
      </c>
      <c r="L3" s="17" t="s">
        <v>177</v>
      </c>
      <c r="M3" s="17" t="s">
        <v>176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205202</v>
      </c>
      <c r="F4" s="72">
        <f t="shared" ref="F4:M4" si="0">F5+F8+F47</f>
        <v>222860</v>
      </c>
      <c r="G4" s="72">
        <f t="shared" si="0"/>
        <v>236272</v>
      </c>
      <c r="H4" s="73">
        <f t="shared" si="0"/>
        <v>263056</v>
      </c>
      <c r="I4" s="72">
        <f t="shared" si="0"/>
        <v>256381</v>
      </c>
      <c r="J4" s="74">
        <f t="shared" si="0"/>
        <v>256381</v>
      </c>
      <c r="K4" s="72">
        <f t="shared" si="0"/>
        <v>274891</v>
      </c>
      <c r="L4" s="72">
        <f t="shared" si="0"/>
        <v>292947</v>
      </c>
      <c r="M4" s="72">
        <f t="shared" si="0"/>
        <v>308473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151139</v>
      </c>
      <c r="F5" s="100">
        <f t="shared" ref="F5:M5" si="1">SUM(F6:F7)</f>
        <v>169847</v>
      </c>
      <c r="G5" s="100">
        <f t="shared" si="1"/>
        <v>186522</v>
      </c>
      <c r="H5" s="101">
        <f t="shared" si="1"/>
        <v>209462</v>
      </c>
      <c r="I5" s="100">
        <f t="shared" si="1"/>
        <v>209462</v>
      </c>
      <c r="J5" s="102">
        <f t="shared" si="1"/>
        <v>209462</v>
      </c>
      <c r="K5" s="100">
        <f t="shared" si="1"/>
        <v>224546</v>
      </c>
      <c r="L5" s="100">
        <f t="shared" si="1"/>
        <v>238706</v>
      </c>
      <c r="M5" s="100">
        <f t="shared" si="1"/>
        <v>251358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129874</v>
      </c>
      <c r="F6" s="79">
        <v>144370</v>
      </c>
      <c r="G6" s="79">
        <v>167870</v>
      </c>
      <c r="H6" s="80">
        <v>176680</v>
      </c>
      <c r="I6" s="79">
        <v>176680</v>
      </c>
      <c r="J6" s="81">
        <v>183720</v>
      </c>
      <c r="K6" s="79">
        <v>199002</v>
      </c>
      <c r="L6" s="79">
        <v>207467</v>
      </c>
      <c r="M6" s="79">
        <v>218463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21265</v>
      </c>
      <c r="F7" s="93">
        <v>25477</v>
      </c>
      <c r="G7" s="93">
        <v>18652</v>
      </c>
      <c r="H7" s="94">
        <v>32782</v>
      </c>
      <c r="I7" s="93">
        <v>32782</v>
      </c>
      <c r="J7" s="95">
        <v>25742</v>
      </c>
      <c r="K7" s="93">
        <v>25544</v>
      </c>
      <c r="L7" s="93">
        <v>31239</v>
      </c>
      <c r="M7" s="93">
        <v>32895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53830</v>
      </c>
      <c r="F8" s="100">
        <f t="shared" ref="F8:M8" si="2">SUM(F9:F46)</f>
        <v>52781</v>
      </c>
      <c r="G8" s="100">
        <f t="shared" si="2"/>
        <v>49729</v>
      </c>
      <c r="H8" s="101">
        <f t="shared" si="2"/>
        <v>53594</v>
      </c>
      <c r="I8" s="100">
        <f t="shared" si="2"/>
        <v>46919</v>
      </c>
      <c r="J8" s="102">
        <f t="shared" si="2"/>
        <v>46810</v>
      </c>
      <c r="K8" s="100">
        <f t="shared" si="2"/>
        <v>50345</v>
      </c>
      <c r="L8" s="100">
        <f t="shared" si="2"/>
        <v>54241</v>
      </c>
      <c r="M8" s="100">
        <f t="shared" si="2"/>
        <v>57115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1</v>
      </c>
      <c r="G9" s="79">
        <v>32</v>
      </c>
      <c r="H9" s="80">
        <v>0</v>
      </c>
      <c r="I9" s="79">
        <v>70</v>
      </c>
      <c r="J9" s="81">
        <v>16</v>
      </c>
      <c r="K9" s="79">
        <v>50</v>
      </c>
      <c r="L9" s="79">
        <v>50</v>
      </c>
      <c r="M9" s="79">
        <v>53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264</v>
      </c>
      <c r="F10" s="86">
        <v>0</v>
      </c>
      <c r="G10" s="86">
        <v>0</v>
      </c>
      <c r="H10" s="87">
        <v>264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421</v>
      </c>
      <c r="F11" s="86">
        <v>115</v>
      </c>
      <c r="G11" s="86">
        <v>2407</v>
      </c>
      <c r="H11" s="87">
        <v>420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448</v>
      </c>
      <c r="F14" s="86">
        <v>384</v>
      </c>
      <c r="G14" s="86">
        <v>270</v>
      </c>
      <c r="H14" s="87">
        <v>448</v>
      </c>
      <c r="I14" s="86">
        <v>20</v>
      </c>
      <c r="J14" s="88">
        <v>18</v>
      </c>
      <c r="K14" s="86">
        <v>20</v>
      </c>
      <c r="L14" s="86">
        <v>41</v>
      </c>
      <c r="M14" s="86">
        <v>43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1309</v>
      </c>
      <c r="F15" s="86">
        <v>1997</v>
      </c>
      <c r="G15" s="86">
        <v>1576</v>
      </c>
      <c r="H15" s="87">
        <v>1309</v>
      </c>
      <c r="I15" s="86">
        <v>1540</v>
      </c>
      <c r="J15" s="88">
        <v>1353</v>
      </c>
      <c r="K15" s="86">
        <v>1632</v>
      </c>
      <c r="L15" s="86">
        <v>1692</v>
      </c>
      <c r="M15" s="86">
        <v>1785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648</v>
      </c>
      <c r="F16" s="86">
        <v>0</v>
      </c>
      <c r="G16" s="86">
        <v>0</v>
      </c>
      <c r="H16" s="87">
        <v>648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884</v>
      </c>
      <c r="F22" s="86">
        <v>93</v>
      </c>
      <c r="G22" s="86">
        <v>0</v>
      </c>
      <c r="H22" s="87">
        <v>884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988</v>
      </c>
      <c r="F23" s="86">
        <v>29</v>
      </c>
      <c r="G23" s="86">
        <v>0</v>
      </c>
      <c r="H23" s="87">
        <v>988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29426</v>
      </c>
      <c r="F25" s="86">
        <v>31656</v>
      </c>
      <c r="G25" s="86">
        <v>32734</v>
      </c>
      <c r="H25" s="87">
        <v>29191</v>
      </c>
      <c r="I25" s="86">
        <v>34632</v>
      </c>
      <c r="J25" s="88">
        <v>33980</v>
      </c>
      <c r="K25" s="86">
        <v>36578</v>
      </c>
      <c r="L25" s="86">
        <v>39722</v>
      </c>
      <c r="M25" s="86">
        <v>41821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1777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193</v>
      </c>
      <c r="F30" s="86">
        <v>82</v>
      </c>
      <c r="G30" s="86">
        <v>65</v>
      </c>
      <c r="H30" s="87">
        <v>193</v>
      </c>
      <c r="I30" s="86">
        <v>60</v>
      </c>
      <c r="J30" s="88">
        <v>42</v>
      </c>
      <c r="K30" s="86">
        <v>65</v>
      </c>
      <c r="L30" s="86">
        <v>74</v>
      </c>
      <c r="M30" s="86">
        <v>78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81</v>
      </c>
      <c r="F33" s="86">
        <v>101</v>
      </c>
      <c r="G33" s="86">
        <v>71</v>
      </c>
      <c r="H33" s="87">
        <v>81</v>
      </c>
      <c r="I33" s="86">
        <v>80</v>
      </c>
      <c r="J33" s="88">
        <v>161</v>
      </c>
      <c r="K33" s="86">
        <v>181</v>
      </c>
      <c r="L33" s="86">
        <v>185</v>
      </c>
      <c r="M33" s="86">
        <v>195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97</v>
      </c>
      <c r="F34" s="86">
        <v>82</v>
      </c>
      <c r="G34" s="86">
        <v>13</v>
      </c>
      <c r="H34" s="87">
        <v>97</v>
      </c>
      <c r="I34" s="86">
        <v>0</v>
      </c>
      <c r="J34" s="88">
        <v>31</v>
      </c>
      <c r="K34" s="86">
        <v>30</v>
      </c>
      <c r="L34" s="86">
        <v>34</v>
      </c>
      <c r="M34" s="86">
        <v>36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-1415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1415</v>
      </c>
      <c r="F37" s="86">
        <v>3412</v>
      </c>
      <c r="G37" s="86">
        <v>908</v>
      </c>
      <c r="H37" s="87">
        <v>1415</v>
      </c>
      <c r="I37" s="86">
        <v>2305</v>
      </c>
      <c r="J37" s="88">
        <v>35</v>
      </c>
      <c r="K37" s="86">
        <v>50</v>
      </c>
      <c r="L37" s="86">
        <v>70</v>
      </c>
      <c r="M37" s="86">
        <v>74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364</v>
      </c>
      <c r="F38" s="86">
        <v>151</v>
      </c>
      <c r="G38" s="86">
        <v>948</v>
      </c>
      <c r="H38" s="87">
        <v>364</v>
      </c>
      <c r="I38" s="86">
        <v>617</v>
      </c>
      <c r="J38" s="88">
        <v>494</v>
      </c>
      <c r="K38" s="86">
        <v>620</v>
      </c>
      <c r="L38" s="86">
        <v>637</v>
      </c>
      <c r="M38" s="86">
        <v>671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10724</v>
      </c>
      <c r="F39" s="86">
        <v>14134</v>
      </c>
      <c r="G39" s="86">
        <v>9731</v>
      </c>
      <c r="H39" s="87">
        <v>10724</v>
      </c>
      <c r="I39" s="86">
        <v>8100</v>
      </c>
      <c r="J39" s="88">
        <v>8100</v>
      </c>
      <c r="K39" s="86">
        <v>10224</v>
      </c>
      <c r="L39" s="86">
        <v>10717</v>
      </c>
      <c r="M39" s="86">
        <v>11285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65</v>
      </c>
      <c r="F40" s="86">
        <v>31</v>
      </c>
      <c r="G40" s="86">
        <v>241</v>
      </c>
      <c r="H40" s="87">
        <v>0</v>
      </c>
      <c r="I40" s="86">
        <v>470</v>
      </c>
      <c r="J40" s="88">
        <v>470</v>
      </c>
      <c r="K40" s="86">
        <v>320</v>
      </c>
      <c r="L40" s="86">
        <v>320</v>
      </c>
      <c r="M40" s="86">
        <v>337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2374</v>
      </c>
      <c r="F41" s="86">
        <v>70</v>
      </c>
      <c r="G41" s="86">
        <v>279</v>
      </c>
      <c r="H41" s="87">
        <v>65</v>
      </c>
      <c r="I41" s="86">
        <v>0</v>
      </c>
      <c r="J41" s="88">
        <v>0</v>
      </c>
      <c r="K41" s="86">
        <v>65</v>
      </c>
      <c r="L41" s="86">
        <v>68</v>
      </c>
      <c r="M41" s="86">
        <v>72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1783</v>
      </c>
      <c r="F42" s="86">
        <v>434</v>
      </c>
      <c r="G42" s="86">
        <v>454</v>
      </c>
      <c r="H42" s="87">
        <v>2374</v>
      </c>
      <c r="I42" s="86">
        <v>390</v>
      </c>
      <c r="J42" s="88">
        <v>288</v>
      </c>
      <c r="K42" s="86">
        <v>450</v>
      </c>
      <c r="L42" s="86">
        <v>559</v>
      </c>
      <c r="M42" s="86">
        <v>589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252</v>
      </c>
      <c r="F43" s="86">
        <v>0</v>
      </c>
      <c r="G43" s="86">
        <v>0</v>
      </c>
      <c r="H43" s="87">
        <v>1783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20</v>
      </c>
      <c r="F44" s="86">
        <v>9</v>
      </c>
      <c r="G44" s="86">
        <v>0</v>
      </c>
      <c r="H44" s="87">
        <v>252</v>
      </c>
      <c r="I44" s="86">
        <v>50</v>
      </c>
      <c r="J44" s="88">
        <v>45</v>
      </c>
      <c r="K44" s="86">
        <v>60</v>
      </c>
      <c r="L44" s="86">
        <v>72</v>
      </c>
      <c r="M44" s="86">
        <v>76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2074</v>
      </c>
      <c r="F45" s="86">
        <v>0</v>
      </c>
      <c r="G45" s="86">
        <v>0</v>
      </c>
      <c r="H45" s="87">
        <v>20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2074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233</v>
      </c>
      <c r="F47" s="100">
        <f t="shared" ref="F47:M47" si="3">SUM(F48:F49)</f>
        <v>232</v>
      </c>
      <c r="G47" s="100">
        <f t="shared" si="3"/>
        <v>21</v>
      </c>
      <c r="H47" s="101">
        <f t="shared" si="3"/>
        <v>0</v>
      </c>
      <c r="I47" s="100">
        <f t="shared" si="3"/>
        <v>0</v>
      </c>
      <c r="J47" s="102">
        <f t="shared" si="3"/>
        <v>109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233</v>
      </c>
      <c r="F48" s="79">
        <v>232</v>
      </c>
      <c r="G48" s="79">
        <v>21</v>
      </c>
      <c r="H48" s="80">
        <v>0</v>
      </c>
      <c r="I48" s="79">
        <v>0</v>
      </c>
      <c r="J48" s="81">
        <v>109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26</v>
      </c>
      <c r="F51" s="72">
        <f t="shared" ref="F51:M51" si="4">F52+F59+F62+F63+F64+F72+F73</f>
        <v>137</v>
      </c>
      <c r="G51" s="72">
        <f t="shared" si="4"/>
        <v>197</v>
      </c>
      <c r="H51" s="73">
        <f t="shared" si="4"/>
        <v>0</v>
      </c>
      <c r="I51" s="72">
        <f t="shared" si="4"/>
        <v>150</v>
      </c>
      <c r="J51" s="74">
        <f t="shared" si="4"/>
        <v>150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109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109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109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150</v>
      </c>
      <c r="J59" s="102">
        <f t="shared" si="8"/>
        <v>125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150</v>
      </c>
      <c r="J61" s="95">
        <v>125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26</v>
      </c>
      <c r="F73" s="86">
        <f t="shared" ref="F73:M73" si="12">SUM(F74:F75)</f>
        <v>28</v>
      </c>
      <c r="G73" s="86">
        <f t="shared" si="12"/>
        <v>197</v>
      </c>
      <c r="H73" s="87">
        <f t="shared" si="12"/>
        <v>0</v>
      </c>
      <c r="I73" s="86">
        <f t="shared" si="12"/>
        <v>0</v>
      </c>
      <c r="J73" s="88">
        <f t="shared" si="12"/>
        <v>25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26</v>
      </c>
      <c r="F74" s="79">
        <v>28</v>
      </c>
      <c r="G74" s="79">
        <v>197</v>
      </c>
      <c r="H74" s="80">
        <v>0</v>
      </c>
      <c r="I74" s="79">
        <v>0</v>
      </c>
      <c r="J74" s="81">
        <v>25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51721</v>
      </c>
      <c r="F77" s="72">
        <f t="shared" ref="F77:M77" si="13">F78+F81+F84+F85+F86+F87+F88</f>
        <v>18630</v>
      </c>
      <c r="G77" s="72">
        <f t="shared" si="13"/>
        <v>13360</v>
      </c>
      <c r="H77" s="73">
        <f t="shared" si="13"/>
        <v>22771</v>
      </c>
      <c r="I77" s="72">
        <f t="shared" si="13"/>
        <v>18171</v>
      </c>
      <c r="J77" s="74">
        <f t="shared" si="13"/>
        <v>18171</v>
      </c>
      <c r="K77" s="72">
        <f t="shared" si="13"/>
        <v>44261</v>
      </c>
      <c r="L77" s="72">
        <f t="shared" si="13"/>
        <v>40295</v>
      </c>
      <c r="M77" s="72">
        <f t="shared" si="13"/>
        <v>51420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51721</v>
      </c>
      <c r="F81" s="86">
        <f t="shared" ref="F81:M81" si="15">SUM(F82:F83)</f>
        <v>18630</v>
      </c>
      <c r="G81" s="86">
        <f t="shared" si="15"/>
        <v>13360</v>
      </c>
      <c r="H81" s="87">
        <f t="shared" si="15"/>
        <v>22771</v>
      </c>
      <c r="I81" s="86">
        <f t="shared" si="15"/>
        <v>18171</v>
      </c>
      <c r="J81" s="88">
        <f t="shared" si="15"/>
        <v>18171</v>
      </c>
      <c r="K81" s="86">
        <f t="shared" si="15"/>
        <v>44261</v>
      </c>
      <c r="L81" s="86">
        <f t="shared" si="15"/>
        <v>40295</v>
      </c>
      <c r="M81" s="86">
        <f t="shared" si="15"/>
        <v>51420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39741</v>
      </c>
      <c r="F82" s="79">
        <v>18006</v>
      </c>
      <c r="G82" s="79">
        <v>13360</v>
      </c>
      <c r="H82" s="80">
        <v>22000</v>
      </c>
      <c r="I82" s="79">
        <v>17771</v>
      </c>
      <c r="J82" s="81">
        <v>18171</v>
      </c>
      <c r="K82" s="79">
        <v>43837</v>
      </c>
      <c r="L82" s="79">
        <v>39649</v>
      </c>
      <c r="M82" s="79">
        <v>50740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11980</v>
      </c>
      <c r="F83" s="93">
        <v>624</v>
      </c>
      <c r="G83" s="93">
        <v>0</v>
      </c>
      <c r="H83" s="94">
        <v>771</v>
      </c>
      <c r="I83" s="93">
        <v>400</v>
      </c>
      <c r="J83" s="95">
        <v>0</v>
      </c>
      <c r="K83" s="93">
        <v>424</v>
      </c>
      <c r="L83" s="93">
        <v>646</v>
      </c>
      <c r="M83" s="93">
        <v>680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256949</v>
      </c>
      <c r="F92" s="46">
        <f t="shared" ref="F92:M92" si="16">F4+F51+F77+F90</f>
        <v>241627</v>
      </c>
      <c r="G92" s="46">
        <f t="shared" si="16"/>
        <v>249829</v>
      </c>
      <c r="H92" s="47">
        <f t="shared" si="16"/>
        <v>285827</v>
      </c>
      <c r="I92" s="46">
        <f t="shared" si="16"/>
        <v>274702</v>
      </c>
      <c r="J92" s="48">
        <f t="shared" si="16"/>
        <v>274702</v>
      </c>
      <c r="K92" s="46">
        <f t="shared" si="16"/>
        <v>319152</v>
      </c>
      <c r="L92" s="46">
        <f t="shared" si="16"/>
        <v>333242</v>
      </c>
      <c r="M92" s="46">
        <f t="shared" si="16"/>
        <v>359893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175</v>
      </c>
      <c r="F3" s="17" t="s">
        <v>179</v>
      </c>
      <c r="G3" s="17" t="s">
        <v>174</v>
      </c>
      <c r="H3" s="173" t="s">
        <v>180</v>
      </c>
      <c r="I3" s="174"/>
      <c r="J3" s="175"/>
      <c r="K3" s="17" t="s">
        <v>178</v>
      </c>
      <c r="L3" s="17" t="s">
        <v>177</v>
      </c>
      <c r="M3" s="17" t="s">
        <v>176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767894</v>
      </c>
      <c r="F4" s="72">
        <f t="shared" ref="F4:M4" si="0">F5+F8+F47</f>
        <v>816448</v>
      </c>
      <c r="G4" s="72">
        <f t="shared" si="0"/>
        <v>867016</v>
      </c>
      <c r="H4" s="73">
        <f t="shared" si="0"/>
        <v>960708</v>
      </c>
      <c r="I4" s="72">
        <f t="shared" si="0"/>
        <v>952655</v>
      </c>
      <c r="J4" s="74">
        <f t="shared" si="0"/>
        <v>983017</v>
      </c>
      <c r="K4" s="72">
        <f t="shared" si="0"/>
        <v>1081807</v>
      </c>
      <c r="L4" s="72">
        <f t="shared" si="0"/>
        <v>1157682</v>
      </c>
      <c r="M4" s="72">
        <f t="shared" si="0"/>
        <v>1228820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566341</v>
      </c>
      <c r="F5" s="100">
        <f t="shared" ref="F5:M5" si="1">SUM(F6:F7)</f>
        <v>622075</v>
      </c>
      <c r="G5" s="100">
        <f t="shared" si="1"/>
        <v>677283</v>
      </c>
      <c r="H5" s="101">
        <f t="shared" si="1"/>
        <v>772294</v>
      </c>
      <c r="I5" s="100">
        <f t="shared" si="1"/>
        <v>772294</v>
      </c>
      <c r="J5" s="102">
        <f t="shared" si="1"/>
        <v>772294</v>
      </c>
      <c r="K5" s="100">
        <f t="shared" si="1"/>
        <v>871956</v>
      </c>
      <c r="L5" s="100">
        <f t="shared" si="1"/>
        <v>933360</v>
      </c>
      <c r="M5" s="100">
        <f t="shared" si="1"/>
        <v>988286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499430</v>
      </c>
      <c r="F6" s="79">
        <v>528734</v>
      </c>
      <c r="G6" s="79">
        <v>609555</v>
      </c>
      <c r="H6" s="80">
        <v>694106</v>
      </c>
      <c r="I6" s="79">
        <v>694162</v>
      </c>
      <c r="J6" s="81">
        <v>772294</v>
      </c>
      <c r="K6" s="79">
        <v>783032</v>
      </c>
      <c r="L6" s="79">
        <v>837678</v>
      </c>
      <c r="M6" s="79">
        <v>887797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66911</v>
      </c>
      <c r="F7" s="93">
        <v>93341</v>
      </c>
      <c r="G7" s="93">
        <v>67728</v>
      </c>
      <c r="H7" s="94">
        <v>78188</v>
      </c>
      <c r="I7" s="93">
        <v>78132</v>
      </c>
      <c r="J7" s="95">
        <v>0</v>
      </c>
      <c r="K7" s="93">
        <v>88924</v>
      </c>
      <c r="L7" s="93">
        <v>95682</v>
      </c>
      <c r="M7" s="93">
        <v>100489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201538</v>
      </c>
      <c r="F8" s="100">
        <f t="shared" ref="F8:M8" si="2">SUM(F9:F46)</f>
        <v>194275</v>
      </c>
      <c r="G8" s="100">
        <f t="shared" si="2"/>
        <v>189731</v>
      </c>
      <c r="H8" s="101">
        <f t="shared" si="2"/>
        <v>188414</v>
      </c>
      <c r="I8" s="100">
        <f t="shared" si="2"/>
        <v>180361</v>
      </c>
      <c r="J8" s="102">
        <f t="shared" si="2"/>
        <v>210716</v>
      </c>
      <c r="K8" s="100">
        <f t="shared" si="2"/>
        <v>209851</v>
      </c>
      <c r="L8" s="100">
        <f t="shared" si="2"/>
        <v>224322</v>
      </c>
      <c r="M8" s="100">
        <f t="shared" si="2"/>
        <v>240534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16</v>
      </c>
      <c r="F9" s="79">
        <v>64</v>
      </c>
      <c r="G9" s="79">
        <v>79</v>
      </c>
      <c r="H9" s="80">
        <v>113</v>
      </c>
      <c r="I9" s="79">
        <v>89</v>
      </c>
      <c r="J9" s="81">
        <v>89</v>
      </c>
      <c r="K9" s="79">
        <v>104</v>
      </c>
      <c r="L9" s="79">
        <v>105</v>
      </c>
      <c r="M9" s="79">
        <v>111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9</v>
      </c>
      <c r="F10" s="86">
        <v>4</v>
      </c>
      <c r="G10" s="86">
        <v>8</v>
      </c>
      <c r="H10" s="87">
        <v>39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1749</v>
      </c>
      <c r="F11" s="86">
        <v>1667</v>
      </c>
      <c r="G11" s="86">
        <v>1480</v>
      </c>
      <c r="H11" s="87">
        <v>921</v>
      </c>
      <c r="I11" s="86">
        <v>407</v>
      </c>
      <c r="J11" s="88">
        <v>709</v>
      </c>
      <c r="K11" s="86">
        <v>641</v>
      </c>
      <c r="L11" s="86">
        <v>651</v>
      </c>
      <c r="M11" s="86">
        <v>685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-45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123</v>
      </c>
      <c r="F14" s="86">
        <v>72</v>
      </c>
      <c r="G14" s="86">
        <v>77</v>
      </c>
      <c r="H14" s="87">
        <v>29</v>
      </c>
      <c r="I14" s="86">
        <v>98</v>
      </c>
      <c r="J14" s="88">
        <v>98</v>
      </c>
      <c r="K14" s="86">
        <v>48</v>
      </c>
      <c r="L14" s="86">
        <v>49</v>
      </c>
      <c r="M14" s="86">
        <v>52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3273</v>
      </c>
      <c r="F15" s="86">
        <v>3790</v>
      </c>
      <c r="G15" s="86">
        <v>3778</v>
      </c>
      <c r="H15" s="87">
        <v>4045</v>
      </c>
      <c r="I15" s="86">
        <v>3167</v>
      </c>
      <c r="J15" s="88">
        <v>3221</v>
      </c>
      <c r="K15" s="86">
        <v>3453</v>
      </c>
      <c r="L15" s="86">
        <v>3611</v>
      </c>
      <c r="M15" s="86">
        <v>3896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41</v>
      </c>
      <c r="F16" s="86">
        <v>0</v>
      </c>
      <c r="G16" s="86">
        <v>458</v>
      </c>
      <c r="H16" s="87">
        <v>0</v>
      </c>
      <c r="I16" s="86">
        <v>60</v>
      </c>
      <c r="J16" s="88">
        <v>60</v>
      </c>
      <c r="K16" s="86">
        <v>10</v>
      </c>
      <c r="L16" s="86">
        <v>10</v>
      </c>
      <c r="M16" s="86">
        <v>11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16</v>
      </c>
      <c r="J17" s="88">
        <v>16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10</v>
      </c>
      <c r="J18" s="88">
        <v>10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27187</v>
      </c>
      <c r="F19" s="86">
        <v>24676</v>
      </c>
      <c r="G19" s="86">
        <v>26031</v>
      </c>
      <c r="H19" s="87">
        <v>24739</v>
      </c>
      <c r="I19" s="86">
        <v>23998</v>
      </c>
      <c r="J19" s="88">
        <v>23998</v>
      </c>
      <c r="K19" s="86">
        <v>25743</v>
      </c>
      <c r="L19" s="86">
        <v>33874</v>
      </c>
      <c r="M19" s="86">
        <v>34343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4939</v>
      </c>
      <c r="F22" s="86">
        <v>4009</v>
      </c>
      <c r="G22" s="86">
        <v>2168</v>
      </c>
      <c r="H22" s="87">
        <v>2426</v>
      </c>
      <c r="I22" s="86">
        <v>350</v>
      </c>
      <c r="J22" s="88">
        <v>1446</v>
      </c>
      <c r="K22" s="86">
        <v>2066</v>
      </c>
      <c r="L22" s="86">
        <v>2066</v>
      </c>
      <c r="M22" s="86">
        <v>2175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19020</v>
      </c>
      <c r="F23" s="86">
        <v>9430</v>
      </c>
      <c r="G23" s="86">
        <v>8976</v>
      </c>
      <c r="H23" s="87">
        <v>13028</v>
      </c>
      <c r="I23" s="86">
        <v>6949</v>
      </c>
      <c r="J23" s="88">
        <v>6346</v>
      </c>
      <c r="K23" s="86">
        <v>8883</v>
      </c>
      <c r="L23" s="86">
        <v>9325</v>
      </c>
      <c r="M23" s="86">
        <v>9819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4859</v>
      </c>
      <c r="F25" s="86">
        <v>6995</v>
      </c>
      <c r="G25" s="86">
        <v>8101</v>
      </c>
      <c r="H25" s="87">
        <v>4797</v>
      </c>
      <c r="I25" s="86">
        <v>7274</v>
      </c>
      <c r="J25" s="88">
        <v>10028</v>
      </c>
      <c r="K25" s="86">
        <v>7710</v>
      </c>
      <c r="L25" s="86">
        <v>7896</v>
      </c>
      <c r="M25" s="86">
        <v>8312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2130</v>
      </c>
      <c r="J27" s="88">
        <v>2130</v>
      </c>
      <c r="K27" s="86">
        <v>600</v>
      </c>
      <c r="L27" s="86">
        <v>600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13657</v>
      </c>
      <c r="F29" s="86">
        <v>15255</v>
      </c>
      <c r="G29" s="86">
        <v>14915</v>
      </c>
      <c r="H29" s="87">
        <v>14718</v>
      </c>
      <c r="I29" s="86">
        <v>21576</v>
      </c>
      <c r="J29" s="88">
        <v>29882</v>
      </c>
      <c r="K29" s="86">
        <v>22906</v>
      </c>
      <c r="L29" s="86">
        <v>22334</v>
      </c>
      <c r="M29" s="86">
        <v>23517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1944</v>
      </c>
      <c r="F30" s="86">
        <v>1951</v>
      </c>
      <c r="G30" s="86">
        <v>2255</v>
      </c>
      <c r="H30" s="87">
        <v>2441</v>
      </c>
      <c r="I30" s="86">
        <v>1843</v>
      </c>
      <c r="J30" s="88">
        <v>1843</v>
      </c>
      <c r="K30" s="86">
        <v>2556</v>
      </c>
      <c r="L30" s="86">
        <v>3558</v>
      </c>
      <c r="M30" s="86">
        <v>3294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887</v>
      </c>
      <c r="F32" s="86">
        <v>494</v>
      </c>
      <c r="G32" s="86">
        <v>621</v>
      </c>
      <c r="H32" s="87">
        <v>286</v>
      </c>
      <c r="I32" s="86">
        <v>689</v>
      </c>
      <c r="J32" s="88">
        <v>689</v>
      </c>
      <c r="K32" s="86">
        <v>731</v>
      </c>
      <c r="L32" s="86">
        <v>731</v>
      </c>
      <c r="M32" s="86">
        <v>770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39226</v>
      </c>
      <c r="F33" s="86">
        <v>41293</v>
      </c>
      <c r="G33" s="86">
        <v>36713</v>
      </c>
      <c r="H33" s="87">
        <v>30782</v>
      </c>
      <c r="I33" s="86">
        <v>35238</v>
      </c>
      <c r="J33" s="88">
        <v>41509</v>
      </c>
      <c r="K33" s="86">
        <v>40964</v>
      </c>
      <c r="L33" s="86">
        <v>40262</v>
      </c>
      <c r="M33" s="86">
        <v>50209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45030</v>
      </c>
      <c r="F34" s="86">
        <v>43771</v>
      </c>
      <c r="G34" s="86">
        <v>47408</v>
      </c>
      <c r="H34" s="87">
        <v>50379</v>
      </c>
      <c r="I34" s="86">
        <v>44503</v>
      </c>
      <c r="J34" s="88">
        <v>49065</v>
      </c>
      <c r="K34" s="86">
        <v>58180</v>
      </c>
      <c r="L34" s="86">
        <v>65400</v>
      </c>
      <c r="M34" s="86">
        <v>67696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-10276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10549</v>
      </c>
      <c r="F37" s="86">
        <v>10537</v>
      </c>
      <c r="G37" s="86">
        <v>11283</v>
      </c>
      <c r="H37" s="87">
        <v>10276</v>
      </c>
      <c r="I37" s="86">
        <v>18303</v>
      </c>
      <c r="J37" s="88">
        <v>8027</v>
      </c>
      <c r="K37" s="86">
        <v>8732</v>
      </c>
      <c r="L37" s="86">
        <v>8732</v>
      </c>
      <c r="M37" s="86">
        <v>9195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3677</v>
      </c>
      <c r="F38" s="86">
        <v>3205</v>
      </c>
      <c r="G38" s="86">
        <v>2213</v>
      </c>
      <c r="H38" s="87">
        <v>4881</v>
      </c>
      <c r="I38" s="86">
        <v>927</v>
      </c>
      <c r="J38" s="88">
        <v>1337</v>
      </c>
      <c r="K38" s="86">
        <v>1381</v>
      </c>
      <c r="L38" s="86">
        <v>1518</v>
      </c>
      <c r="M38" s="86">
        <v>1599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7777</v>
      </c>
      <c r="F39" s="86">
        <v>5121</v>
      </c>
      <c r="G39" s="86">
        <v>5009</v>
      </c>
      <c r="H39" s="87">
        <v>7898</v>
      </c>
      <c r="I39" s="86">
        <v>5303</v>
      </c>
      <c r="J39" s="88">
        <v>5304</v>
      </c>
      <c r="K39" s="86">
        <v>5714</v>
      </c>
      <c r="L39" s="86">
        <v>5657</v>
      </c>
      <c r="M39" s="86">
        <v>5957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12480</v>
      </c>
      <c r="F40" s="86">
        <v>15809</v>
      </c>
      <c r="G40" s="86">
        <v>13876</v>
      </c>
      <c r="H40" s="87">
        <v>0</v>
      </c>
      <c r="I40" s="86">
        <v>12823</v>
      </c>
      <c r="J40" s="88">
        <v>20050</v>
      </c>
      <c r="K40" s="86">
        <v>14450</v>
      </c>
      <c r="L40" s="86">
        <v>8459</v>
      </c>
      <c r="M40" s="86">
        <v>8907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90</v>
      </c>
      <c r="F41" s="86">
        <v>16</v>
      </c>
      <c r="G41" s="86">
        <v>20</v>
      </c>
      <c r="H41" s="87">
        <v>10916</v>
      </c>
      <c r="I41" s="86">
        <v>10</v>
      </c>
      <c r="J41" s="88">
        <v>12</v>
      </c>
      <c r="K41" s="86">
        <v>0</v>
      </c>
      <c r="L41" s="86">
        <v>4208</v>
      </c>
      <c r="M41" s="86">
        <v>4431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4449</v>
      </c>
      <c r="F42" s="86">
        <v>5769</v>
      </c>
      <c r="G42" s="86">
        <v>3986</v>
      </c>
      <c r="H42" s="87">
        <v>16</v>
      </c>
      <c r="I42" s="86">
        <v>4272</v>
      </c>
      <c r="J42" s="88">
        <v>4272</v>
      </c>
      <c r="K42" s="86">
        <v>4574</v>
      </c>
      <c r="L42" s="86">
        <v>4871</v>
      </c>
      <c r="M42" s="86">
        <v>5129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278</v>
      </c>
      <c r="F43" s="86">
        <v>51</v>
      </c>
      <c r="G43" s="86">
        <v>80</v>
      </c>
      <c r="H43" s="87">
        <v>5402</v>
      </c>
      <c r="I43" s="86">
        <v>50</v>
      </c>
      <c r="J43" s="88">
        <v>50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201</v>
      </c>
      <c r="F44" s="86">
        <v>179</v>
      </c>
      <c r="G44" s="86">
        <v>102</v>
      </c>
      <c r="H44" s="87">
        <v>5</v>
      </c>
      <c r="I44" s="86">
        <v>546</v>
      </c>
      <c r="J44" s="88">
        <v>546</v>
      </c>
      <c r="K44" s="86">
        <v>405</v>
      </c>
      <c r="L44" s="86">
        <v>405</v>
      </c>
      <c r="M44" s="86">
        <v>426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77</v>
      </c>
      <c r="F45" s="86">
        <v>117</v>
      </c>
      <c r="G45" s="86">
        <v>94</v>
      </c>
      <c r="H45" s="87">
        <v>277</v>
      </c>
      <c r="I45" s="86">
        <v>6</v>
      </c>
      <c r="J45" s="88">
        <v>24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15</v>
      </c>
      <c r="F47" s="100">
        <f t="shared" ref="F47:M47" si="3">SUM(F48:F49)</f>
        <v>98</v>
      </c>
      <c r="G47" s="100">
        <f t="shared" si="3"/>
        <v>2</v>
      </c>
      <c r="H47" s="101">
        <f t="shared" si="3"/>
        <v>0</v>
      </c>
      <c r="I47" s="100">
        <f t="shared" si="3"/>
        <v>0</v>
      </c>
      <c r="J47" s="102">
        <f t="shared" si="3"/>
        <v>7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15</v>
      </c>
      <c r="F48" s="79">
        <v>98</v>
      </c>
      <c r="G48" s="79">
        <v>2</v>
      </c>
      <c r="H48" s="80">
        <v>0</v>
      </c>
      <c r="I48" s="79">
        <v>0</v>
      </c>
      <c r="J48" s="81">
        <v>7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27792</v>
      </c>
      <c r="F51" s="72">
        <f t="shared" ref="F51:M51" si="4">F52+F59+F62+F63+F64+F72+F73</f>
        <v>28751</v>
      </c>
      <c r="G51" s="72">
        <f t="shared" si="4"/>
        <v>29491</v>
      </c>
      <c r="H51" s="73">
        <f t="shared" si="4"/>
        <v>30118</v>
      </c>
      <c r="I51" s="72">
        <f t="shared" si="4"/>
        <v>30118</v>
      </c>
      <c r="J51" s="74">
        <f t="shared" si="4"/>
        <v>31134</v>
      </c>
      <c r="K51" s="72">
        <f t="shared" si="4"/>
        <v>31952</v>
      </c>
      <c r="L51" s="72">
        <f t="shared" si="4"/>
        <v>34009</v>
      </c>
      <c r="M51" s="72">
        <f t="shared" si="4"/>
        <v>35812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10</v>
      </c>
      <c r="H52" s="80">
        <f t="shared" si="5"/>
        <v>0</v>
      </c>
      <c r="I52" s="79">
        <f t="shared" si="5"/>
        <v>0</v>
      </c>
      <c r="J52" s="81">
        <f t="shared" si="5"/>
        <v>43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10</v>
      </c>
      <c r="H56" s="94">
        <f t="shared" si="7"/>
        <v>0</v>
      </c>
      <c r="I56" s="93">
        <f t="shared" si="7"/>
        <v>0</v>
      </c>
      <c r="J56" s="95">
        <f t="shared" si="7"/>
        <v>43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10</v>
      </c>
      <c r="H57" s="80">
        <v>0</v>
      </c>
      <c r="I57" s="79">
        <v>0</v>
      </c>
      <c r="J57" s="81">
        <v>43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26</v>
      </c>
      <c r="H59" s="101">
        <f t="shared" si="8"/>
        <v>0</v>
      </c>
      <c r="I59" s="100">
        <f t="shared" si="8"/>
        <v>0</v>
      </c>
      <c r="J59" s="102">
        <f t="shared" si="8"/>
        <v>55</v>
      </c>
      <c r="K59" s="100">
        <f t="shared" si="8"/>
        <v>90</v>
      </c>
      <c r="L59" s="100">
        <f t="shared" si="8"/>
        <v>90</v>
      </c>
      <c r="M59" s="100">
        <f t="shared" si="8"/>
        <v>95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26</v>
      </c>
      <c r="H61" s="94">
        <v>0</v>
      </c>
      <c r="I61" s="93">
        <v>0</v>
      </c>
      <c r="J61" s="95">
        <v>55</v>
      </c>
      <c r="K61" s="93">
        <v>90</v>
      </c>
      <c r="L61" s="93">
        <v>90</v>
      </c>
      <c r="M61" s="93">
        <v>95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26151</v>
      </c>
      <c r="F72" s="86">
        <v>26630</v>
      </c>
      <c r="G72" s="86">
        <v>26922</v>
      </c>
      <c r="H72" s="87">
        <v>29369</v>
      </c>
      <c r="I72" s="86">
        <v>29369</v>
      </c>
      <c r="J72" s="88">
        <v>28208</v>
      </c>
      <c r="K72" s="86">
        <v>31131</v>
      </c>
      <c r="L72" s="86">
        <v>33154</v>
      </c>
      <c r="M72" s="86">
        <v>34911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1641</v>
      </c>
      <c r="F73" s="86">
        <f t="shared" ref="F73:M73" si="12">SUM(F74:F75)</f>
        <v>2121</v>
      </c>
      <c r="G73" s="86">
        <f t="shared" si="12"/>
        <v>2533</v>
      </c>
      <c r="H73" s="87">
        <f t="shared" si="12"/>
        <v>749</v>
      </c>
      <c r="I73" s="86">
        <f t="shared" si="12"/>
        <v>749</v>
      </c>
      <c r="J73" s="88">
        <f t="shared" si="12"/>
        <v>2828</v>
      </c>
      <c r="K73" s="86">
        <f t="shared" si="12"/>
        <v>731</v>
      </c>
      <c r="L73" s="86">
        <f t="shared" si="12"/>
        <v>765</v>
      </c>
      <c r="M73" s="86">
        <f t="shared" si="12"/>
        <v>806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1641</v>
      </c>
      <c r="F74" s="79">
        <v>2121</v>
      </c>
      <c r="G74" s="79">
        <v>2533</v>
      </c>
      <c r="H74" s="80">
        <v>749</v>
      </c>
      <c r="I74" s="79">
        <v>749</v>
      </c>
      <c r="J74" s="81">
        <v>2828</v>
      </c>
      <c r="K74" s="79">
        <v>731</v>
      </c>
      <c r="L74" s="79">
        <v>765</v>
      </c>
      <c r="M74" s="79">
        <v>806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6683</v>
      </c>
      <c r="F77" s="72">
        <f t="shared" ref="F77:M77" si="13">F78+F81+F84+F85+F86+F87+F88</f>
        <v>10778</v>
      </c>
      <c r="G77" s="72">
        <f t="shared" si="13"/>
        <v>1754</v>
      </c>
      <c r="H77" s="73">
        <f t="shared" si="13"/>
        <v>13098</v>
      </c>
      <c r="I77" s="72">
        <f t="shared" si="13"/>
        <v>9250</v>
      </c>
      <c r="J77" s="74">
        <f t="shared" si="13"/>
        <v>9250</v>
      </c>
      <c r="K77" s="72">
        <f t="shared" si="13"/>
        <v>16805</v>
      </c>
      <c r="L77" s="72">
        <f t="shared" si="13"/>
        <v>16805</v>
      </c>
      <c r="M77" s="72">
        <f t="shared" si="13"/>
        <v>21325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6683</v>
      </c>
      <c r="F81" s="86">
        <f t="shared" ref="F81:M81" si="15">SUM(F82:F83)</f>
        <v>10778</v>
      </c>
      <c r="G81" s="86">
        <f t="shared" si="15"/>
        <v>1754</v>
      </c>
      <c r="H81" s="87">
        <f t="shared" si="15"/>
        <v>13098</v>
      </c>
      <c r="I81" s="86">
        <f t="shared" si="15"/>
        <v>9250</v>
      </c>
      <c r="J81" s="88">
        <f t="shared" si="15"/>
        <v>9250</v>
      </c>
      <c r="K81" s="86">
        <f t="shared" si="15"/>
        <v>16805</v>
      </c>
      <c r="L81" s="86">
        <f t="shared" si="15"/>
        <v>16805</v>
      </c>
      <c r="M81" s="86">
        <f t="shared" si="15"/>
        <v>21325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2792</v>
      </c>
      <c r="F82" s="79">
        <v>6121</v>
      </c>
      <c r="G82" s="79">
        <v>915</v>
      </c>
      <c r="H82" s="80">
        <v>4858</v>
      </c>
      <c r="I82" s="79">
        <v>2133</v>
      </c>
      <c r="J82" s="81">
        <v>0</v>
      </c>
      <c r="K82" s="79">
        <v>11849</v>
      </c>
      <c r="L82" s="79">
        <v>11849</v>
      </c>
      <c r="M82" s="79">
        <v>16106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3891</v>
      </c>
      <c r="F83" s="93">
        <v>4657</v>
      </c>
      <c r="G83" s="93">
        <v>839</v>
      </c>
      <c r="H83" s="94">
        <v>8240</v>
      </c>
      <c r="I83" s="93">
        <v>7117</v>
      </c>
      <c r="J83" s="95">
        <v>9250</v>
      </c>
      <c r="K83" s="93">
        <v>4956</v>
      </c>
      <c r="L83" s="93">
        <v>4956</v>
      </c>
      <c r="M83" s="93">
        <v>5219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802369</v>
      </c>
      <c r="F92" s="46">
        <f t="shared" ref="F92:M92" si="16">F4+F51+F77+F90</f>
        <v>855977</v>
      </c>
      <c r="G92" s="46">
        <f t="shared" si="16"/>
        <v>898261</v>
      </c>
      <c r="H92" s="47">
        <f t="shared" si="16"/>
        <v>1003924</v>
      </c>
      <c r="I92" s="46">
        <f t="shared" si="16"/>
        <v>992023</v>
      </c>
      <c r="J92" s="48">
        <f t="shared" si="16"/>
        <v>1023401</v>
      </c>
      <c r="K92" s="46">
        <f t="shared" si="16"/>
        <v>1130564</v>
      </c>
      <c r="L92" s="46">
        <f t="shared" si="16"/>
        <v>1208496</v>
      </c>
      <c r="M92" s="46">
        <f t="shared" si="16"/>
        <v>1285957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175</v>
      </c>
      <c r="F3" s="17" t="s">
        <v>179</v>
      </c>
      <c r="G3" s="17" t="s">
        <v>174</v>
      </c>
      <c r="H3" s="173" t="s">
        <v>180</v>
      </c>
      <c r="I3" s="174"/>
      <c r="J3" s="175"/>
      <c r="K3" s="17" t="s">
        <v>178</v>
      </c>
      <c r="L3" s="17" t="s">
        <v>177</v>
      </c>
      <c r="M3" s="17" t="s">
        <v>176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697508</v>
      </c>
      <c r="F4" s="72">
        <f t="shared" ref="F4:M4" si="0">F5+F8+F47</f>
        <v>678471</v>
      </c>
      <c r="G4" s="72">
        <f t="shared" si="0"/>
        <v>773293</v>
      </c>
      <c r="H4" s="73">
        <f t="shared" si="0"/>
        <v>813538</v>
      </c>
      <c r="I4" s="72">
        <f t="shared" si="0"/>
        <v>818673</v>
      </c>
      <c r="J4" s="74">
        <f t="shared" si="0"/>
        <v>848545</v>
      </c>
      <c r="K4" s="72">
        <f t="shared" si="0"/>
        <v>916198.37499744259</v>
      </c>
      <c r="L4" s="72">
        <f t="shared" si="0"/>
        <v>1002814.3749974426</v>
      </c>
      <c r="M4" s="72">
        <f t="shared" si="0"/>
        <v>1121585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444836</v>
      </c>
      <c r="F5" s="100">
        <f t="shared" ref="F5:M5" si="1">SUM(F6:F7)</f>
        <v>466755</v>
      </c>
      <c r="G5" s="100">
        <f t="shared" si="1"/>
        <v>534738</v>
      </c>
      <c r="H5" s="101">
        <f t="shared" si="1"/>
        <v>610140</v>
      </c>
      <c r="I5" s="100">
        <f t="shared" si="1"/>
        <v>610140</v>
      </c>
      <c r="J5" s="102">
        <f t="shared" si="1"/>
        <v>610140</v>
      </c>
      <c r="K5" s="100">
        <f t="shared" si="1"/>
        <v>654147</v>
      </c>
      <c r="L5" s="100">
        <f t="shared" si="1"/>
        <v>735817</v>
      </c>
      <c r="M5" s="100">
        <f t="shared" si="1"/>
        <v>787741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393856</v>
      </c>
      <c r="F6" s="79">
        <v>396742</v>
      </c>
      <c r="G6" s="79">
        <v>481264</v>
      </c>
      <c r="H6" s="80">
        <v>543416</v>
      </c>
      <c r="I6" s="79">
        <v>543416</v>
      </c>
      <c r="J6" s="81">
        <v>546764</v>
      </c>
      <c r="K6" s="79">
        <v>579010</v>
      </c>
      <c r="L6" s="79">
        <v>652922</v>
      </c>
      <c r="M6" s="79">
        <v>700559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50980</v>
      </c>
      <c r="F7" s="93">
        <v>70013</v>
      </c>
      <c r="G7" s="93">
        <v>53474</v>
      </c>
      <c r="H7" s="94">
        <v>66724</v>
      </c>
      <c r="I7" s="93">
        <v>66724</v>
      </c>
      <c r="J7" s="95">
        <v>63376</v>
      </c>
      <c r="K7" s="93">
        <v>75137</v>
      </c>
      <c r="L7" s="93">
        <v>82895</v>
      </c>
      <c r="M7" s="93">
        <v>87182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252662</v>
      </c>
      <c r="F8" s="100">
        <f t="shared" ref="F8:M8" si="2">SUM(F9:F46)</f>
        <v>211716</v>
      </c>
      <c r="G8" s="100">
        <f t="shared" si="2"/>
        <v>238552</v>
      </c>
      <c r="H8" s="101">
        <f t="shared" si="2"/>
        <v>203398</v>
      </c>
      <c r="I8" s="100">
        <f t="shared" si="2"/>
        <v>208533</v>
      </c>
      <c r="J8" s="102">
        <f t="shared" si="2"/>
        <v>238405</v>
      </c>
      <c r="K8" s="100">
        <f t="shared" si="2"/>
        <v>262051.37499744253</v>
      </c>
      <c r="L8" s="100">
        <f t="shared" si="2"/>
        <v>266997.37499744253</v>
      </c>
      <c r="M8" s="100">
        <f t="shared" si="2"/>
        <v>333844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13</v>
      </c>
      <c r="G9" s="79">
        <v>85</v>
      </c>
      <c r="H9" s="80">
        <v>136</v>
      </c>
      <c r="I9" s="79">
        <v>149</v>
      </c>
      <c r="J9" s="81">
        <v>149</v>
      </c>
      <c r="K9" s="79">
        <v>136</v>
      </c>
      <c r="L9" s="79">
        <v>136</v>
      </c>
      <c r="M9" s="79">
        <v>143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27</v>
      </c>
      <c r="G10" s="86">
        <v>3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1001</v>
      </c>
      <c r="F11" s="86">
        <v>1888</v>
      </c>
      <c r="G11" s="86">
        <v>1121</v>
      </c>
      <c r="H11" s="87">
        <v>3513</v>
      </c>
      <c r="I11" s="86">
        <v>98</v>
      </c>
      <c r="J11" s="88">
        <v>253</v>
      </c>
      <c r="K11" s="86">
        <v>1566</v>
      </c>
      <c r="L11" s="86">
        <v>6772</v>
      </c>
      <c r="M11" s="86">
        <v>7131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7</v>
      </c>
      <c r="F14" s="86">
        <v>6</v>
      </c>
      <c r="G14" s="86">
        <v>6</v>
      </c>
      <c r="H14" s="87">
        <v>20</v>
      </c>
      <c r="I14" s="86">
        <v>55</v>
      </c>
      <c r="J14" s="88">
        <v>55</v>
      </c>
      <c r="K14" s="86">
        <v>20</v>
      </c>
      <c r="L14" s="86">
        <v>20</v>
      </c>
      <c r="M14" s="86">
        <v>21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3057</v>
      </c>
      <c r="F15" s="86">
        <v>4274</v>
      </c>
      <c r="G15" s="86">
        <v>3291</v>
      </c>
      <c r="H15" s="87">
        <v>3232</v>
      </c>
      <c r="I15" s="86">
        <v>2303</v>
      </c>
      <c r="J15" s="88">
        <v>3870</v>
      </c>
      <c r="K15" s="86">
        <v>2385</v>
      </c>
      <c r="L15" s="86">
        <v>2574</v>
      </c>
      <c r="M15" s="86">
        <v>2794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127</v>
      </c>
      <c r="F16" s="86">
        <v>0</v>
      </c>
      <c r="G16" s="86">
        <v>0</v>
      </c>
      <c r="H16" s="87">
        <v>162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13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42230</v>
      </c>
      <c r="F19" s="86">
        <v>31491</v>
      </c>
      <c r="G19" s="86">
        <v>34289</v>
      </c>
      <c r="H19" s="87">
        <v>30341</v>
      </c>
      <c r="I19" s="86">
        <v>29992</v>
      </c>
      <c r="J19" s="88">
        <v>29992</v>
      </c>
      <c r="K19" s="86">
        <v>35486</v>
      </c>
      <c r="L19" s="86">
        <v>33487</v>
      </c>
      <c r="M19" s="86">
        <v>35794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33387</v>
      </c>
      <c r="F22" s="86">
        <v>18801</v>
      </c>
      <c r="G22" s="86">
        <v>27335</v>
      </c>
      <c r="H22" s="87">
        <v>20478</v>
      </c>
      <c r="I22" s="86">
        <v>11536</v>
      </c>
      <c r="J22" s="88">
        <v>13096</v>
      </c>
      <c r="K22" s="86">
        <v>17314</v>
      </c>
      <c r="L22" s="86">
        <v>18807</v>
      </c>
      <c r="M22" s="86">
        <v>19804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13997</v>
      </c>
      <c r="F23" s="86">
        <v>20224</v>
      </c>
      <c r="G23" s="86">
        <v>16374</v>
      </c>
      <c r="H23" s="87">
        <v>20659</v>
      </c>
      <c r="I23" s="86">
        <v>15433</v>
      </c>
      <c r="J23" s="88">
        <v>14364</v>
      </c>
      <c r="K23" s="86">
        <v>10959.374997442537</v>
      </c>
      <c r="L23" s="86">
        <v>11937.374997442537</v>
      </c>
      <c r="M23" s="86">
        <v>12570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2008</v>
      </c>
      <c r="F25" s="86">
        <v>2601</v>
      </c>
      <c r="G25" s="86">
        <v>3240</v>
      </c>
      <c r="H25" s="87">
        <v>1516</v>
      </c>
      <c r="I25" s="86">
        <v>2520</v>
      </c>
      <c r="J25" s="88">
        <v>4194</v>
      </c>
      <c r="K25" s="86">
        <v>3625</v>
      </c>
      <c r="L25" s="86">
        <v>3714</v>
      </c>
      <c r="M25" s="86">
        <v>3911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385</v>
      </c>
      <c r="J27" s="88">
        <v>385</v>
      </c>
      <c r="K27" s="86">
        <v>100</v>
      </c>
      <c r="L27" s="86">
        <v>100</v>
      </c>
      <c r="M27" s="86">
        <v>105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7609</v>
      </c>
      <c r="F29" s="86">
        <v>8407</v>
      </c>
      <c r="G29" s="86">
        <v>8203</v>
      </c>
      <c r="H29" s="87">
        <v>8034</v>
      </c>
      <c r="I29" s="86">
        <v>12616</v>
      </c>
      <c r="J29" s="88">
        <v>17616</v>
      </c>
      <c r="K29" s="86">
        <v>15013</v>
      </c>
      <c r="L29" s="86">
        <v>14084</v>
      </c>
      <c r="M29" s="86">
        <v>14830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2283</v>
      </c>
      <c r="F30" s="86">
        <v>1118</v>
      </c>
      <c r="G30" s="86">
        <v>1143</v>
      </c>
      <c r="H30" s="87">
        <v>2557</v>
      </c>
      <c r="I30" s="86">
        <v>1455</v>
      </c>
      <c r="J30" s="88">
        <v>1678</v>
      </c>
      <c r="K30" s="86">
        <v>2957</v>
      </c>
      <c r="L30" s="86">
        <v>3557</v>
      </c>
      <c r="M30" s="86">
        <v>3093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7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126</v>
      </c>
      <c r="F32" s="86">
        <v>35</v>
      </c>
      <c r="G32" s="86">
        <v>55</v>
      </c>
      <c r="H32" s="87">
        <v>193</v>
      </c>
      <c r="I32" s="86">
        <v>288</v>
      </c>
      <c r="J32" s="88">
        <v>288</v>
      </c>
      <c r="K32" s="86">
        <v>193</v>
      </c>
      <c r="L32" s="86">
        <v>193</v>
      </c>
      <c r="M32" s="86">
        <v>203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74020</v>
      </c>
      <c r="F33" s="86">
        <v>64064</v>
      </c>
      <c r="G33" s="86">
        <v>68234</v>
      </c>
      <c r="H33" s="87">
        <v>58588</v>
      </c>
      <c r="I33" s="86">
        <v>63025</v>
      </c>
      <c r="J33" s="88">
        <v>75776</v>
      </c>
      <c r="K33" s="86">
        <v>80588</v>
      </c>
      <c r="L33" s="86">
        <v>76938</v>
      </c>
      <c r="M33" s="86">
        <v>125435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44074</v>
      </c>
      <c r="F34" s="86">
        <v>29836</v>
      </c>
      <c r="G34" s="86">
        <v>40854</v>
      </c>
      <c r="H34" s="87">
        <v>28588</v>
      </c>
      <c r="I34" s="86">
        <v>43200</v>
      </c>
      <c r="J34" s="88">
        <v>51106</v>
      </c>
      <c r="K34" s="86">
        <v>54152</v>
      </c>
      <c r="L34" s="86">
        <v>60152</v>
      </c>
      <c r="M34" s="86">
        <v>65704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-5363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5269</v>
      </c>
      <c r="F37" s="86">
        <v>4982</v>
      </c>
      <c r="G37" s="86">
        <v>5222</v>
      </c>
      <c r="H37" s="87">
        <v>5363</v>
      </c>
      <c r="I37" s="86">
        <v>9440</v>
      </c>
      <c r="J37" s="88">
        <v>4077</v>
      </c>
      <c r="K37" s="86">
        <v>5358</v>
      </c>
      <c r="L37" s="86">
        <v>5358</v>
      </c>
      <c r="M37" s="86">
        <v>5642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2034</v>
      </c>
      <c r="F38" s="86">
        <v>2081</v>
      </c>
      <c r="G38" s="86">
        <v>1914</v>
      </c>
      <c r="H38" s="87">
        <v>2189</v>
      </c>
      <c r="I38" s="86">
        <v>1738</v>
      </c>
      <c r="J38" s="88">
        <v>1738</v>
      </c>
      <c r="K38" s="86">
        <v>2189</v>
      </c>
      <c r="L38" s="86">
        <v>2189</v>
      </c>
      <c r="M38" s="86">
        <v>2305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5067</v>
      </c>
      <c r="F39" s="86">
        <v>3924</v>
      </c>
      <c r="G39" s="86">
        <v>3227</v>
      </c>
      <c r="H39" s="87">
        <v>4078</v>
      </c>
      <c r="I39" s="86">
        <v>3180</v>
      </c>
      <c r="J39" s="88">
        <v>3180</v>
      </c>
      <c r="K39" s="86">
        <v>4078</v>
      </c>
      <c r="L39" s="86">
        <v>4078</v>
      </c>
      <c r="M39" s="86">
        <v>4294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18942</v>
      </c>
      <c r="H40" s="87">
        <v>0</v>
      </c>
      <c r="I40" s="86">
        <v>15340</v>
      </c>
      <c r="J40" s="88">
        <v>15340</v>
      </c>
      <c r="K40" s="86">
        <v>24603</v>
      </c>
      <c r="L40" s="86">
        <v>21350</v>
      </c>
      <c r="M40" s="86">
        <v>28431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13202</v>
      </c>
      <c r="F41" s="86">
        <v>12366</v>
      </c>
      <c r="G41" s="86">
        <v>0</v>
      </c>
      <c r="H41" s="87">
        <v>10726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1671</v>
      </c>
      <c r="F42" s="86">
        <v>2068</v>
      </c>
      <c r="G42" s="86">
        <v>1337</v>
      </c>
      <c r="H42" s="87">
        <v>0</v>
      </c>
      <c r="I42" s="86">
        <v>1054</v>
      </c>
      <c r="J42" s="88">
        <v>1054</v>
      </c>
      <c r="K42" s="86">
        <v>1000</v>
      </c>
      <c r="L42" s="86">
        <v>1200</v>
      </c>
      <c r="M42" s="86">
        <v>1264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5</v>
      </c>
      <c r="F43" s="86">
        <v>212</v>
      </c>
      <c r="G43" s="86">
        <v>565</v>
      </c>
      <c r="H43" s="87">
        <v>1583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1488</v>
      </c>
      <c r="F44" s="86">
        <v>3290</v>
      </c>
      <c r="G44" s="86">
        <v>3110</v>
      </c>
      <c r="H44" s="87">
        <v>27</v>
      </c>
      <c r="I44" s="86">
        <v>87</v>
      </c>
      <c r="J44" s="88">
        <v>192</v>
      </c>
      <c r="K44" s="86">
        <v>329</v>
      </c>
      <c r="L44" s="86">
        <v>351</v>
      </c>
      <c r="M44" s="86">
        <v>370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1</v>
      </c>
      <c r="G45" s="86">
        <v>0</v>
      </c>
      <c r="H45" s="87">
        <v>1402</v>
      </c>
      <c r="I45" s="86">
        <v>2</v>
      </c>
      <c r="J45" s="88">
        <v>2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2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10</v>
      </c>
      <c r="F47" s="100">
        <f t="shared" ref="F47:M47" si="3">SUM(F48:F49)</f>
        <v>0</v>
      </c>
      <c r="G47" s="100">
        <f t="shared" si="3"/>
        <v>3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10</v>
      </c>
      <c r="F48" s="79">
        <v>0</v>
      </c>
      <c r="G48" s="79">
        <v>3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720</v>
      </c>
      <c r="F51" s="72">
        <f t="shared" ref="F51:M51" si="4">F52+F59+F62+F63+F64+F72+F73</f>
        <v>632</v>
      </c>
      <c r="G51" s="72">
        <f t="shared" si="4"/>
        <v>1161</v>
      </c>
      <c r="H51" s="73">
        <f t="shared" si="4"/>
        <v>799</v>
      </c>
      <c r="I51" s="72">
        <f t="shared" si="4"/>
        <v>822</v>
      </c>
      <c r="J51" s="74">
        <f t="shared" si="4"/>
        <v>822</v>
      </c>
      <c r="K51" s="72">
        <f t="shared" si="4"/>
        <v>930</v>
      </c>
      <c r="L51" s="72">
        <f t="shared" si="4"/>
        <v>971</v>
      </c>
      <c r="M51" s="72">
        <f t="shared" si="4"/>
        <v>1022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7</v>
      </c>
      <c r="H52" s="80">
        <f t="shared" si="5"/>
        <v>0</v>
      </c>
      <c r="I52" s="79">
        <f t="shared" si="5"/>
        <v>13</v>
      </c>
      <c r="J52" s="81">
        <f t="shared" si="5"/>
        <v>24</v>
      </c>
      <c r="K52" s="79">
        <f t="shared" si="5"/>
        <v>40</v>
      </c>
      <c r="L52" s="79">
        <f t="shared" si="5"/>
        <v>40</v>
      </c>
      <c r="M52" s="79">
        <f t="shared" si="5"/>
        <v>42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7</v>
      </c>
      <c r="H56" s="94">
        <f t="shared" si="7"/>
        <v>0</v>
      </c>
      <c r="I56" s="93">
        <f t="shared" si="7"/>
        <v>13</v>
      </c>
      <c r="J56" s="95">
        <f t="shared" si="7"/>
        <v>24</v>
      </c>
      <c r="K56" s="93">
        <f t="shared" si="7"/>
        <v>40</v>
      </c>
      <c r="L56" s="93">
        <f t="shared" si="7"/>
        <v>40</v>
      </c>
      <c r="M56" s="93">
        <f t="shared" si="7"/>
        <v>42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7</v>
      </c>
      <c r="H57" s="80">
        <v>0</v>
      </c>
      <c r="I57" s="79">
        <v>13</v>
      </c>
      <c r="J57" s="81">
        <v>24</v>
      </c>
      <c r="K57" s="79">
        <v>40</v>
      </c>
      <c r="L57" s="79">
        <v>40</v>
      </c>
      <c r="M57" s="79">
        <v>42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27</v>
      </c>
      <c r="H59" s="101">
        <f t="shared" si="8"/>
        <v>0</v>
      </c>
      <c r="I59" s="100">
        <f t="shared" si="8"/>
        <v>10</v>
      </c>
      <c r="J59" s="102">
        <f t="shared" si="8"/>
        <v>10</v>
      </c>
      <c r="K59" s="100">
        <f t="shared" si="8"/>
        <v>40</v>
      </c>
      <c r="L59" s="100">
        <f t="shared" si="8"/>
        <v>40</v>
      </c>
      <c r="M59" s="100">
        <f t="shared" si="8"/>
        <v>42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27</v>
      </c>
      <c r="H61" s="94">
        <v>0</v>
      </c>
      <c r="I61" s="93">
        <v>10</v>
      </c>
      <c r="J61" s="95">
        <v>10</v>
      </c>
      <c r="K61" s="93">
        <v>40</v>
      </c>
      <c r="L61" s="93">
        <v>40</v>
      </c>
      <c r="M61" s="93">
        <v>42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720</v>
      </c>
      <c r="F73" s="86">
        <f t="shared" ref="F73:M73" si="12">SUM(F74:F75)</f>
        <v>632</v>
      </c>
      <c r="G73" s="86">
        <f t="shared" si="12"/>
        <v>1127</v>
      </c>
      <c r="H73" s="87">
        <f t="shared" si="12"/>
        <v>799</v>
      </c>
      <c r="I73" s="86">
        <f t="shared" si="12"/>
        <v>799</v>
      </c>
      <c r="J73" s="88">
        <f t="shared" si="12"/>
        <v>788</v>
      </c>
      <c r="K73" s="86">
        <f t="shared" si="12"/>
        <v>850</v>
      </c>
      <c r="L73" s="86">
        <f t="shared" si="12"/>
        <v>891</v>
      </c>
      <c r="M73" s="86">
        <f t="shared" si="12"/>
        <v>938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720</v>
      </c>
      <c r="F74" s="79">
        <v>632</v>
      </c>
      <c r="G74" s="79">
        <v>1127</v>
      </c>
      <c r="H74" s="80">
        <v>799</v>
      </c>
      <c r="I74" s="79">
        <v>799</v>
      </c>
      <c r="J74" s="81">
        <v>788</v>
      </c>
      <c r="K74" s="79">
        <v>850</v>
      </c>
      <c r="L74" s="79">
        <v>891</v>
      </c>
      <c r="M74" s="79">
        <v>938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10484</v>
      </c>
      <c r="F77" s="72">
        <f t="shared" ref="F77:M77" si="13">F78+F81+F84+F85+F86+F87+F88</f>
        <v>21628</v>
      </c>
      <c r="G77" s="72">
        <f t="shared" si="13"/>
        <v>8861</v>
      </c>
      <c r="H77" s="73">
        <f t="shared" si="13"/>
        <v>13000</v>
      </c>
      <c r="I77" s="72">
        <f t="shared" si="13"/>
        <v>12690</v>
      </c>
      <c r="J77" s="74">
        <f t="shared" si="13"/>
        <v>12690</v>
      </c>
      <c r="K77" s="72">
        <f t="shared" si="13"/>
        <v>19000</v>
      </c>
      <c r="L77" s="72">
        <f t="shared" si="13"/>
        <v>16839</v>
      </c>
      <c r="M77" s="72">
        <f t="shared" si="13"/>
        <v>15413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10484</v>
      </c>
      <c r="F81" s="86">
        <f t="shared" ref="F81:M81" si="15">SUM(F82:F83)</f>
        <v>21628</v>
      </c>
      <c r="G81" s="86">
        <f t="shared" si="15"/>
        <v>8861</v>
      </c>
      <c r="H81" s="87">
        <f t="shared" si="15"/>
        <v>13000</v>
      </c>
      <c r="I81" s="86">
        <f t="shared" si="15"/>
        <v>12690</v>
      </c>
      <c r="J81" s="88">
        <f t="shared" si="15"/>
        <v>12690</v>
      </c>
      <c r="K81" s="86">
        <f t="shared" si="15"/>
        <v>19000</v>
      </c>
      <c r="L81" s="86">
        <f t="shared" si="15"/>
        <v>16839</v>
      </c>
      <c r="M81" s="86">
        <f t="shared" si="15"/>
        <v>15413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2003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3000</v>
      </c>
      <c r="L82" s="79">
        <v>3000</v>
      </c>
      <c r="M82" s="79">
        <v>4000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8481</v>
      </c>
      <c r="F83" s="93">
        <v>21628</v>
      </c>
      <c r="G83" s="93">
        <v>8861</v>
      </c>
      <c r="H83" s="94">
        <v>13000</v>
      </c>
      <c r="I83" s="93">
        <v>12690</v>
      </c>
      <c r="J83" s="95">
        <v>12690</v>
      </c>
      <c r="K83" s="93">
        <v>16000</v>
      </c>
      <c r="L83" s="93">
        <v>13839</v>
      </c>
      <c r="M83" s="93">
        <v>11413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708712</v>
      </c>
      <c r="F92" s="46">
        <f t="shared" ref="F92:M92" si="16">F4+F51+F77+F90</f>
        <v>700731</v>
      </c>
      <c r="G92" s="46">
        <f t="shared" si="16"/>
        <v>783315</v>
      </c>
      <c r="H92" s="47">
        <f t="shared" si="16"/>
        <v>827337</v>
      </c>
      <c r="I92" s="46">
        <f t="shared" si="16"/>
        <v>832185</v>
      </c>
      <c r="J92" s="48">
        <f t="shared" si="16"/>
        <v>862057</v>
      </c>
      <c r="K92" s="46">
        <f t="shared" si="16"/>
        <v>936128.37499744259</v>
      </c>
      <c r="L92" s="46">
        <f t="shared" si="16"/>
        <v>1020624.3749974426</v>
      </c>
      <c r="M92" s="46">
        <f t="shared" si="16"/>
        <v>1138020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175</v>
      </c>
      <c r="F3" s="17" t="s">
        <v>179</v>
      </c>
      <c r="G3" s="17" t="s">
        <v>174</v>
      </c>
      <c r="H3" s="173" t="s">
        <v>180</v>
      </c>
      <c r="I3" s="174"/>
      <c r="J3" s="175"/>
      <c r="K3" s="17" t="s">
        <v>178</v>
      </c>
      <c r="L3" s="17" t="s">
        <v>177</v>
      </c>
      <c r="M3" s="17" t="s">
        <v>176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193740</v>
      </c>
      <c r="F4" s="72">
        <f t="shared" ref="F4:M4" si="0">F5+F8+F47</f>
        <v>206881</v>
      </c>
      <c r="G4" s="72">
        <f t="shared" si="0"/>
        <v>223515</v>
      </c>
      <c r="H4" s="73">
        <f t="shared" si="0"/>
        <v>235066</v>
      </c>
      <c r="I4" s="72">
        <f t="shared" si="0"/>
        <v>212746</v>
      </c>
      <c r="J4" s="74">
        <f t="shared" si="0"/>
        <v>213080</v>
      </c>
      <c r="K4" s="72">
        <f t="shared" si="0"/>
        <v>252310.44653349003</v>
      </c>
      <c r="L4" s="72">
        <f t="shared" si="0"/>
        <v>245226</v>
      </c>
      <c r="M4" s="72">
        <f t="shared" si="0"/>
        <v>258224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124803</v>
      </c>
      <c r="F5" s="100">
        <f t="shared" ref="F5:M5" si="1">SUM(F6:F7)</f>
        <v>143166</v>
      </c>
      <c r="G5" s="100">
        <f t="shared" si="1"/>
        <v>160761</v>
      </c>
      <c r="H5" s="101">
        <f t="shared" si="1"/>
        <v>157636</v>
      </c>
      <c r="I5" s="100">
        <f t="shared" si="1"/>
        <v>157516</v>
      </c>
      <c r="J5" s="102">
        <f t="shared" si="1"/>
        <v>157850</v>
      </c>
      <c r="K5" s="100">
        <f t="shared" si="1"/>
        <v>193573</v>
      </c>
      <c r="L5" s="100">
        <f t="shared" si="1"/>
        <v>185958</v>
      </c>
      <c r="M5" s="100">
        <f t="shared" si="1"/>
        <v>195813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110005</v>
      </c>
      <c r="F6" s="79">
        <v>121691</v>
      </c>
      <c r="G6" s="79">
        <v>144686</v>
      </c>
      <c r="H6" s="80">
        <v>134713</v>
      </c>
      <c r="I6" s="79">
        <v>134615</v>
      </c>
      <c r="J6" s="81">
        <v>138700</v>
      </c>
      <c r="K6" s="79">
        <v>171339</v>
      </c>
      <c r="L6" s="79">
        <v>161850</v>
      </c>
      <c r="M6" s="79">
        <v>170428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14798</v>
      </c>
      <c r="F7" s="93">
        <v>21475</v>
      </c>
      <c r="G7" s="93">
        <v>16075</v>
      </c>
      <c r="H7" s="94">
        <v>22923</v>
      </c>
      <c r="I7" s="93">
        <v>22901</v>
      </c>
      <c r="J7" s="95">
        <v>19150</v>
      </c>
      <c r="K7" s="93">
        <v>22234</v>
      </c>
      <c r="L7" s="93">
        <v>24108</v>
      </c>
      <c r="M7" s="93">
        <v>25385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68937</v>
      </c>
      <c r="F8" s="100">
        <f t="shared" ref="F8:M8" si="2">SUM(F9:F46)</f>
        <v>63715</v>
      </c>
      <c r="G8" s="100">
        <f t="shared" si="2"/>
        <v>62754</v>
      </c>
      <c r="H8" s="101">
        <f t="shared" si="2"/>
        <v>77430</v>
      </c>
      <c r="I8" s="100">
        <f t="shared" si="2"/>
        <v>55230</v>
      </c>
      <c r="J8" s="102">
        <f t="shared" si="2"/>
        <v>55230</v>
      </c>
      <c r="K8" s="100">
        <f t="shared" si="2"/>
        <v>58737.446533490016</v>
      </c>
      <c r="L8" s="100">
        <f t="shared" si="2"/>
        <v>59268</v>
      </c>
      <c r="M8" s="100">
        <f t="shared" si="2"/>
        <v>62411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2703</v>
      </c>
      <c r="F9" s="79">
        <v>364</v>
      </c>
      <c r="G9" s="79">
        <v>1236</v>
      </c>
      <c r="H9" s="80">
        <v>432</v>
      </c>
      <c r="I9" s="79">
        <v>1622</v>
      </c>
      <c r="J9" s="81">
        <v>1612</v>
      </c>
      <c r="K9" s="79">
        <v>1432.1398354876615</v>
      </c>
      <c r="L9" s="79">
        <v>1442</v>
      </c>
      <c r="M9" s="79">
        <v>1517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112</v>
      </c>
      <c r="F10" s="86">
        <v>0</v>
      </c>
      <c r="G10" s="86">
        <v>171</v>
      </c>
      <c r="H10" s="87">
        <v>237</v>
      </c>
      <c r="I10" s="86">
        <v>150</v>
      </c>
      <c r="J10" s="88">
        <v>150</v>
      </c>
      <c r="K10" s="86">
        <v>237</v>
      </c>
      <c r="L10" s="86">
        <v>241</v>
      </c>
      <c r="M10" s="86">
        <v>254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996</v>
      </c>
      <c r="G11" s="86">
        <v>119</v>
      </c>
      <c r="H11" s="87">
        <v>757</v>
      </c>
      <c r="I11" s="86">
        <v>12</v>
      </c>
      <c r="J11" s="88">
        <v>125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551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15996</v>
      </c>
      <c r="F13" s="86">
        <v>349</v>
      </c>
      <c r="G13" s="86">
        <v>2790</v>
      </c>
      <c r="H13" s="87">
        <v>826</v>
      </c>
      <c r="I13" s="86">
        <v>1800</v>
      </c>
      <c r="J13" s="88">
        <v>1800</v>
      </c>
      <c r="K13" s="86">
        <v>1326</v>
      </c>
      <c r="L13" s="86">
        <v>1352</v>
      </c>
      <c r="M13" s="86">
        <v>1424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9463</v>
      </c>
      <c r="F14" s="86">
        <v>1272</v>
      </c>
      <c r="G14" s="86">
        <v>358</v>
      </c>
      <c r="H14" s="87">
        <v>473</v>
      </c>
      <c r="I14" s="86">
        <v>696</v>
      </c>
      <c r="J14" s="88">
        <v>839</v>
      </c>
      <c r="K14" s="86">
        <v>203.58754406580493</v>
      </c>
      <c r="L14" s="86">
        <v>204</v>
      </c>
      <c r="M14" s="86">
        <v>214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245</v>
      </c>
      <c r="F15" s="86">
        <v>256</v>
      </c>
      <c r="G15" s="86">
        <v>211</v>
      </c>
      <c r="H15" s="87">
        <v>557</v>
      </c>
      <c r="I15" s="86">
        <v>386</v>
      </c>
      <c r="J15" s="88">
        <v>388</v>
      </c>
      <c r="K15" s="86">
        <v>70.376028202115151</v>
      </c>
      <c r="L15" s="86">
        <v>72</v>
      </c>
      <c r="M15" s="86">
        <v>76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48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504</v>
      </c>
      <c r="F17" s="86">
        <v>2520</v>
      </c>
      <c r="G17" s="86">
        <v>2345</v>
      </c>
      <c r="H17" s="87">
        <v>2449</v>
      </c>
      <c r="I17" s="86">
        <v>847</v>
      </c>
      <c r="J17" s="88">
        <v>802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308</v>
      </c>
      <c r="F22" s="86">
        <v>245</v>
      </c>
      <c r="G22" s="86">
        <v>5</v>
      </c>
      <c r="H22" s="87">
        <v>738</v>
      </c>
      <c r="I22" s="86">
        <v>60</v>
      </c>
      <c r="J22" s="88">
        <v>62</v>
      </c>
      <c r="K22" s="86">
        <v>-84.792009400705069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13132</v>
      </c>
      <c r="F23" s="86">
        <v>18541</v>
      </c>
      <c r="G23" s="86">
        <v>23010</v>
      </c>
      <c r="H23" s="87">
        <v>19427</v>
      </c>
      <c r="I23" s="86">
        <v>17116</v>
      </c>
      <c r="J23" s="88">
        <v>16307</v>
      </c>
      <c r="K23" s="86">
        <v>21395.860164512338</v>
      </c>
      <c r="L23" s="86">
        <v>22487</v>
      </c>
      <c r="M23" s="86">
        <v>23679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671</v>
      </c>
      <c r="F25" s="86">
        <v>906</v>
      </c>
      <c r="G25" s="86">
        <v>818</v>
      </c>
      <c r="H25" s="87">
        <v>1761</v>
      </c>
      <c r="I25" s="86">
        <v>800</v>
      </c>
      <c r="J25" s="88">
        <v>800</v>
      </c>
      <c r="K25" s="86">
        <v>844.58636897767337</v>
      </c>
      <c r="L25" s="86">
        <v>895</v>
      </c>
      <c r="M25" s="86">
        <v>942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163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</v>
      </c>
      <c r="F30" s="86">
        <v>7</v>
      </c>
      <c r="G30" s="86">
        <v>0</v>
      </c>
      <c r="H30" s="87">
        <v>0</v>
      </c>
      <c r="I30" s="86">
        <v>22</v>
      </c>
      <c r="J30" s="88">
        <v>22</v>
      </c>
      <c r="K30" s="86">
        <v>0</v>
      </c>
      <c r="L30" s="86">
        <v>10</v>
      </c>
      <c r="M30" s="86">
        <v>11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121</v>
      </c>
      <c r="G31" s="86">
        <v>0</v>
      </c>
      <c r="H31" s="87">
        <v>585</v>
      </c>
      <c r="I31" s="86">
        <v>0</v>
      </c>
      <c r="J31" s="88">
        <v>0</v>
      </c>
      <c r="K31" s="86">
        <v>585</v>
      </c>
      <c r="L31" s="86">
        <v>603</v>
      </c>
      <c r="M31" s="86">
        <v>635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10</v>
      </c>
      <c r="J32" s="88">
        <v>10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2191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704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1371</v>
      </c>
      <c r="H36" s="87">
        <v>0</v>
      </c>
      <c r="I36" s="86">
        <v>-2694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1241</v>
      </c>
      <c r="F37" s="86">
        <v>1367</v>
      </c>
      <c r="G37" s="86">
        <v>27</v>
      </c>
      <c r="H37" s="87">
        <v>2694</v>
      </c>
      <c r="I37" s="86">
        <v>4534</v>
      </c>
      <c r="J37" s="88">
        <v>2066</v>
      </c>
      <c r="K37" s="86">
        <v>1770.6733254994124</v>
      </c>
      <c r="L37" s="86">
        <v>2048</v>
      </c>
      <c r="M37" s="86">
        <v>2157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401</v>
      </c>
      <c r="F38" s="86">
        <v>715</v>
      </c>
      <c r="G38" s="86">
        <v>264</v>
      </c>
      <c r="H38" s="87">
        <v>256</v>
      </c>
      <c r="I38" s="86">
        <v>526</v>
      </c>
      <c r="J38" s="88">
        <v>526</v>
      </c>
      <c r="K38" s="86">
        <v>143.74265569917742</v>
      </c>
      <c r="L38" s="86">
        <v>256</v>
      </c>
      <c r="M38" s="86">
        <v>270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521</v>
      </c>
      <c r="F39" s="86">
        <v>1666</v>
      </c>
      <c r="G39" s="86">
        <v>6770</v>
      </c>
      <c r="H39" s="87">
        <v>529</v>
      </c>
      <c r="I39" s="86">
        <v>1000</v>
      </c>
      <c r="J39" s="88">
        <v>300</v>
      </c>
      <c r="K39" s="86">
        <v>324.6521739130435</v>
      </c>
      <c r="L39" s="86">
        <v>340</v>
      </c>
      <c r="M39" s="86">
        <v>358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9</v>
      </c>
      <c r="H40" s="87">
        <v>0</v>
      </c>
      <c r="I40" s="86">
        <v>1810</v>
      </c>
      <c r="J40" s="88">
        <v>1810</v>
      </c>
      <c r="K40" s="86">
        <v>1640</v>
      </c>
      <c r="L40" s="86">
        <v>1640</v>
      </c>
      <c r="M40" s="86">
        <v>1727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234</v>
      </c>
      <c r="F41" s="86">
        <v>152</v>
      </c>
      <c r="G41" s="86">
        <v>5</v>
      </c>
      <c r="H41" s="87">
        <v>822</v>
      </c>
      <c r="I41" s="86">
        <v>0</v>
      </c>
      <c r="J41" s="88">
        <v>0</v>
      </c>
      <c r="K41" s="86">
        <v>-0.37955346651006039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15028</v>
      </c>
      <c r="F42" s="86">
        <v>19426</v>
      </c>
      <c r="G42" s="86">
        <v>11420</v>
      </c>
      <c r="H42" s="87">
        <v>6428</v>
      </c>
      <c r="I42" s="86">
        <v>12311</v>
      </c>
      <c r="J42" s="88">
        <v>13996</v>
      </c>
      <c r="K42" s="86">
        <v>18350</v>
      </c>
      <c r="L42" s="86">
        <v>17108</v>
      </c>
      <c r="M42" s="86">
        <v>18015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6534</v>
      </c>
      <c r="F43" s="86">
        <v>11875</v>
      </c>
      <c r="G43" s="86">
        <v>5885</v>
      </c>
      <c r="H43" s="87">
        <v>13965</v>
      </c>
      <c r="I43" s="86">
        <v>13254</v>
      </c>
      <c r="J43" s="88">
        <v>12055</v>
      </c>
      <c r="K43" s="86">
        <v>9920</v>
      </c>
      <c r="L43" s="86">
        <v>9920</v>
      </c>
      <c r="M43" s="86">
        <v>10448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591</v>
      </c>
      <c r="F44" s="86">
        <v>385</v>
      </c>
      <c r="G44" s="86">
        <v>50</v>
      </c>
      <c r="H44" s="87">
        <v>21787</v>
      </c>
      <c r="I44" s="86">
        <v>436</v>
      </c>
      <c r="J44" s="88">
        <v>436</v>
      </c>
      <c r="K44" s="86">
        <v>579</v>
      </c>
      <c r="L44" s="86">
        <v>650</v>
      </c>
      <c r="M44" s="86">
        <v>684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653</v>
      </c>
      <c r="F45" s="86">
        <v>2552</v>
      </c>
      <c r="G45" s="86">
        <v>2907</v>
      </c>
      <c r="H45" s="87">
        <v>725</v>
      </c>
      <c r="I45" s="86">
        <v>532</v>
      </c>
      <c r="J45" s="88">
        <v>961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88</v>
      </c>
      <c r="H46" s="94">
        <v>1982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155</v>
      </c>
      <c r="F51" s="72">
        <f t="shared" ref="F51:M51" si="4">F52+F59+F62+F63+F64+F72+F73</f>
        <v>14194</v>
      </c>
      <c r="G51" s="72">
        <f t="shared" si="4"/>
        <v>18006</v>
      </c>
      <c r="H51" s="73">
        <f t="shared" si="4"/>
        <v>16368</v>
      </c>
      <c r="I51" s="72">
        <f t="shared" si="4"/>
        <v>42975</v>
      </c>
      <c r="J51" s="74">
        <f t="shared" si="4"/>
        <v>42975</v>
      </c>
      <c r="K51" s="72">
        <f t="shared" si="4"/>
        <v>18138</v>
      </c>
      <c r="L51" s="72">
        <f t="shared" si="4"/>
        <v>20845</v>
      </c>
      <c r="M51" s="72">
        <f t="shared" si="4"/>
        <v>21949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1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1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1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3842</v>
      </c>
      <c r="G59" s="100">
        <f t="shared" si="8"/>
        <v>2</v>
      </c>
      <c r="H59" s="101">
        <f t="shared" si="8"/>
        <v>5047</v>
      </c>
      <c r="I59" s="100">
        <f t="shared" si="8"/>
        <v>5047</v>
      </c>
      <c r="J59" s="102">
        <f t="shared" si="8"/>
        <v>5047</v>
      </c>
      <c r="K59" s="100">
        <f t="shared" si="8"/>
        <v>4999</v>
      </c>
      <c r="L59" s="100">
        <f t="shared" si="8"/>
        <v>5424</v>
      </c>
      <c r="M59" s="100">
        <f t="shared" si="8"/>
        <v>5711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3842</v>
      </c>
      <c r="G61" s="93">
        <v>2</v>
      </c>
      <c r="H61" s="94">
        <v>5047</v>
      </c>
      <c r="I61" s="93">
        <v>5047</v>
      </c>
      <c r="J61" s="95">
        <v>5047</v>
      </c>
      <c r="K61" s="93">
        <v>4999</v>
      </c>
      <c r="L61" s="93">
        <v>5424</v>
      </c>
      <c r="M61" s="93">
        <v>5711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155</v>
      </c>
      <c r="F73" s="86">
        <f t="shared" ref="F73:M73" si="12">SUM(F74:F75)</f>
        <v>10352</v>
      </c>
      <c r="G73" s="86">
        <f t="shared" si="12"/>
        <v>18003</v>
      </c>
      <c r="H73" s="87">
        <f t="shared" si="12"/>
        <v>11321</v>
      </c>
      <c r="I73" s="86">
        <f t="shared" si="12"/>
        <v>37928</v>
      </c>
      <c r="J73" s="88">
        <f t="shared" si="12"/>
        <v>37928</v>
      </c>
      <c r="K73" s="86">
        <f t="shared" si="12"/>
        <v>13139</v>
      </c>
      <c r="L73" s="86">
        <f t="shared" si="12"/>
        <v>15421</v>
      </c>
      <c r="M73" s="86">
        <f t="shared" si="12"/>
        <v>16238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155</v>
      </c>
      <c r="F74" s="79">
        <v>10352</v>
      </c>
      <c r="G74" s="79">
        <v>18003</v>
      </c>
      <c r="H74" s="80">
        <v>11321</v>
      </c>
      <c r="I74" s="79">
        <v>37928</v>
      </c>
      <c r="J74" s="81">
        <v>37928</v>
      </c>
      <c r="K74" s="79">
        <v>13139</v>
      </c>
      <c r="L74" s="79">
        <v>15421</v>
      </c>
      <c r="M74" s="79">
        <v>16238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10</v>
      </c>
      <c r="F77" s="72">
        <f t="shared" ref="F77:M77" si="13">F78+F81+F84+F85+F86+F87+F88</f>
        <v>817</v>
      </c>
      <c r="G77" s="72">
        <f t="shared" si="13"/>
        <v>89</v>
      </c>
      <c r="H77" s="73">
        <f t="shared" si="13"/>
        <v>600</v>
      </c>
      <c r="I77" s="72">
        <f t="shared" si="13"/>
        <v>120</v>
      </c>
      <c r="J77" s="74">
        <f t="shared" si="13"/>
        <v>120</v>
      </c>
      <c r="K77" s="72">
        <f t="shared" si="13"/>
        <v>2600</v>
      </c>
      <c r="L77" s="72">
        <f t="shared" si="13"/>
        <v>2369</v>
      </c>
      <c r="M77" s="72">
        <f t="shared" si="13"/>
        <v>389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10</v>
      </c>
      <c r="F81" s="86">
        <f t="shared" ref="F81:M81" si="15">SUM(F82:F83)</f>
        <v>817</v>
      </c>
      <c r="G81" s="86">
        <f t="shared" si="15"/>
        <v>89</v>
      </c>
      <c r="H81" s="87">
        <f t="shared" si="15"/>
        <v>600</v>
      </c>
      <c r="I81" s="86">
        <f t="shared" si="15"/>
        <v>120</v>
      </c>
      <c r="J81" s="88">
        <f t="shared" si="15"/>
        <v>120</v>
      </c>
      <c r="K81" s="86">
        <f t="shared" si="15"/>
        <v>2600</v>
      </c>
      <c r="L81" s="86">
        <f t="shared" si="15"/>
        <v>2369</v>
      </c>
      <c r="M81" s="86">
        <f t="shared" si="15"/>
        <v>389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817</v>
      </c>
      <c r="G82" s="79">
        <v>0</v>
      </c>
      <c r="H82" s="80">
        <v>400</v>
      </c>
      <c r="I82" s="79">
        <v>0</v>
      </c>
      <c r="J82" s="81">
        <v>100</v>
      </c>
      <c r="K82" s="79">
        <v>2600</v>
      </c>
      <c r="L82" s="79">
        <v>2146</v>
      </c>
      <c r="M82" s="79">
        <v>154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10</v>
      </c>
      <c r="F83" s="93">
        <v>0</v>
      </c>
      <c r="G83" s="93">
        <v>89</v>
      </c>
      <c r="H83" s="94">
        <v>200</v>
      </c>
      <c r="I83" s="93">
        <v>120</v>
      </c>
      <c r="J83" s="95">
        <v>20</v>
      </c>
      <c r="K83" s="93">
        <v>0</v>
      </c>
      <c r="L83" s="93">
        <v>223</v>
      </c>
      <c r="M83" s="93">
        <v>235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193905</v>
      </c>
      <c r="F92" s="46">
        <f t="shared" ref="F92:M92" si="16">F4+F51+F77+F90</f>
        <v>221892</v>
      </c>
      <c r="G92" s="46">
        <f t="shared" si="16"/>
        <v>241610</v>
      </c>
      <c r="H92" s="47">
        <f t="shared" si="16"/>
        <v>252034</v>
      </c>
      <c r="I92" s="46">
        <f t="shared" si="16"/>
        <v>255841</v>
      </c>
      <c r="J92" s="48">
        <f t="shared" si="16"/>
        <v>256175</v>
      </c>
      <c r="K92" s="46">
        <f t="shared" si="16"/>
        <v>273048.44653349003</v>
      </c>
      <c r="L92" s="46">
        <f t="shared" si="16"/>
        <v>268440</v>
      </c>
      <c r="M92" s="46">
        <f t="shared" si="16"/>
        <v>280562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175</v>
      </c>
      <c r="F3" s="17" t="s">
        <v>179</v>
      </c>
      <c r="G3" s="17" t="s">
        <v>174</v>
      </c>
      <c r="H3" s="173" t="s">
        <v>180</v>
      </c>
      <c r="I3" s="174"/>
      <c r="J3" s="175"/>
      <c r="K3" s="17" t="s">
        <v>178</v>
      </c>
      <c r="L3" s="17" t="s">
        <v>177</v>
      </c>
      <c r="M3" s="17" t="s">
        <v>176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67943</v>
      </c>
      <c r="F4" s="72">
        <f t="shared" ref="F4:M4" si="0">F5+F8+F47</f>
        <v>100567</v>
      </c>
      <c r="G4" s="72">
        <f t="shared" si="0"/>
        <v>94263</v>
      </c>
      <c r="H4" s="73">
        <f t="shared" si="0"/>
        <v>110821</v>
      </c>
      <c r="I4" s="72">
        <f t="shared" si="0"/>
        <v>105650</v>
      </c>
      <c r="J4" s="74">
        <f t="shared" si="0"/>
        <v>105650</v>
      </c>
      <c r="K4" s="72">
        <f t="shared" si="0"/>
        <v>114190</v>
      </c>
      <c r="L4" s="72">
        <f t="shared" si="0"/>
        <v>118307</v>
      </c>
      <c r="M4" s="72">
        <f t="shared" si="0"/>
        <v>124577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37698</v>
      </c>
      <c r="F5" s="100">
        <f t="shared" ref="F5:M5" si="1">SUM(F6:F7)</f>
        <v>49182</v>
      </c>
      <c r="G5" s="100">
        <f t="shared" si="1"/>
        <v>60018</v>
      </c>
      <c r="H5" s="101">
        <f t="shared" si="1"/>
        <v>70134</v>
      </c>
      <c r="I5" s="100">
        <f t="shared" si="1"/>
        <v>70234</v>
      </c>
      <c r="J5" s="102">
        <f t="shared" si="1"/>
        <v>70234</v>
      </c>
      <c r="K5" s="100">
        <f t="shared" si="1"/>
        <v>73714</v>
      </c>
      <c r="L5" s="100">
        <f t="shared" si="1"/>
        <v>78455</v>
      </c>
      <c r="M5" s="100">
        <f t="shared" si="1"/>
        <v>82614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32902</v>
      </c>
      <c r="F6" s="79">
        <v>41809</v>
      </c>
      <c r="G6" s="79">
        <v>55136</v>
      </c>
      <c r="H6" s="80">
        <v>61735</v>
      </c>
      <c r="I6" s="79">
        <v>61871</v>
      </c>
      <c r="J6" s="81">
        <v>65385</v>
      </c>
      <c r="K6" s="79">
        <v>64217</v>
      </c>
      <c r="L6" s="79">
        <v>68282</v>
      </c>
      <c r="M6" s="79">
        <v>71902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4796</v>
      </c>
      <c r="F7" s="93">
        <v>7373</v>
      </c>
      <c r="G7" s="93">
        <v>4882</v>
      </c>
      <c r="H7" s="94">
        <v>8399</v>
      </c>
      <c r="I7" s="93">
        <v>8363</v>
      </c>
      <c r="J7" s="95">
        <v>4849</v>
      </c>
      <c r="K7" s="93">
        <v>9497</v>
      </c>
      <c r="L7" s="93">
        <v>10173</v>
      </c>
      <c r="M7" s="93">
        <v>10712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29910</v>
      </c>
      <c r="F8" s="100">
        <f t="shared" ref="F8:M8" si="2">SUM(F9:F46)</f>
        <v>51385</v>
      </c>
      <c r="G8" s="100">
        <f t="shared" si="2"/>
        <v>34245</v>
      </c>
      <c r="H8" s="101">
        <f t="shared" si="2"/>
        <v>40687</v>
      </c>
      <c r="I8" s="100">
        <f t="shared" si="2"/>
        <v>35416</v>
      </c>
      <c r="J8" s="102">
        <f t="shared" si="2"/>
        <v>35416</v>
      </c>
      <c r="K8" s="100">
        <f t="shared" si="2"/>
        <v>40476</v>
      </c>
      <c r="L8" s="100">
        <f t="shared" si="2"/>
        <v>39852</v>
      </c>
      <c r="M8" s="100">
        <f t="shared" si="2"/>
        <v>41963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19</v>
      </c>
      <c r="F9" s="79">
        <v>57</v>
      </c>
      <c r="G9" s="79">
        <v>120</v>
      </c>
      <c r="H9" s="80">
        <v>15</v>
      </c>
      <c r="I9" s="79">
        <v>271</v>
      </c>
      <c r="J9" s="81">
        <v>276</v>
      </c>
      <c r="K9" s="79">
        <v>129</v>
      </c>
      <c r="L9" s="79">
        <v>129</v>
      </c>
      <c r="M9" s="79">
        <v>137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87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160</v>
      </c>
      <c r="F11" s="86">
        <v>849</v>
      </c>
      <c r="G11" s="86">
        <v>840</v>
      </c>
      <c r="H11" s="87">
        <v>1774</v>
      </c>
      <c r="I11" s="86">
        <v>47</v>
      </c>
      <c r="J11" s="88">
        <v>47</v>
      </c>
      <c r="K11" s="86">
        <v>138</v>
      </c>
      <c r="L11" s="86">
        <v>114</v>
      </c>
      <c r="M11" s="86">
        <v>120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89</v>
      </c>
      <c r="F14" s="86">
        <v>36</v>
      </c>
      <c r="G14" s="86">
        <v>85</v>
      </c>
      <c r="H14" s="87">
        <v>45</v>
      </c>
      <c r="I14" s="86">
        <v>156</v>
      </c>
      <c r="J14" s="88">
        <v>66</v>
      </c>
      <c r="K14" s="86">
        <v>2</v>
      </c>
      <c r="L14" s="86">
        <v>2</v>
      </c>
      <c r="M14" s="86">
        <v>2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1039</v>
      </c>
      <c r="F15" s="86">
        <v>1141</v>
      </c>
      <c r="G15" s="86">
        <v>1340</v>
      </c>
      <c r="H15" s="87">
        <v>1155</v>
      </c>
      <c r="I15" s="86">
        <v>688</v>
      </c>
      <c r="J15" s="88">
        <v>1212</v>
      </c>
      <c r="K15" s="86">
        <v>1251</v>
      </c>
      <c r="L15" s="86">
        <v>1265</v>
      </c>
      <c r="M15" s="86">
        <v>1331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107</v>
      </c>
      <c r="G16" s="86">
        <v>0</v>
      </c>
      <c r="H16" s="87">
        <v>121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7837</v>
      </c>
      <c r="F22" s="86">
        <v>5803</v>
      </c>
      <c r="G22" s="86">
        <v>5947</v>
      </c>
      <c r="H22" s="87">
        <v>12687</v>
      </c>
      <c r="I22" s="86">
        <v>11141</v>
      </c>
      <c r="J22" s="88">
        <v>10859</v>
      </c>
      <c r="K22" s="86">
        <v>14906</v>
      </c>
      <c r="L22" s="86">
        <v>13172</v>
      </c>
      <c r="M22" s="86">
        <v>13869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48</v>
      </c>
      <c r="G23" s="86">
        <v>334</v>
      </c>
      <c r="H23" s="87">
        <v>0</v>
      </c>
      <c r="I23" s="86">
        <v>100</v>
      </c>
      <c r="J23" s="88">
        <v>100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4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1952</v>
      </c>
      <c r="F25" s="86">
        <v>3232</v>
      </c>
      <c r="G25" s="86">
        <v>3564</v>
      </c>
      <c r="H25" s="87">
        <v>4000</v>
      </c>
      <c r="I25" s="86">
        <v>3334</v>
      </c>
      <c r="J25" s="88">
        <v>3334</v>
      </c>
      <c r="K25" s="86">
        <v>3838</v>
      </c>
      <c r="L25" s="86">
        <v>4053</v>
      </c>
      <c r="M25" s="86">
        <v>4268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8</v>
      </c>
      <c r="J27" s="88">
        <v>1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8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68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594</v>
      </c>
      <c r="H30" s="87">
        <v>2</v>
      </c>
      <c r="I30" s="86">
        <v>2</v>
      </c>
      <c r="J30" s="88">
        <v>2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1917</v>
      </c>
      <c r="F32" s="86">
        <v>586</v>
      </c>
      <c r="G32" s="86">
        <v>2250</v>
      </c>
      <c r="H32" s="87">
        <v>133</v>
      </c>
      <c r="I32" s="86">
        <v>1609</v>
      </c>
      <c r="J32" s="88">
        <v>1848</v>
      </c>
      <c r="K32" s="86">
        <v>1784</v>
      </c>
      <c r="L32" s="86">
        <v>1794</v>
      </c>
      <c r="M32" s="86">
        <v>1889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2621</v>
      </c>
      <c r="F33" s="86">
        <v>25093</v>
      </c>
      <c r="G33" s="86">
        <v>3761</v>
      </c>
      <c r="H33" s="87">
        <v>5701</v>
      </c>
      <c r="I33" s="86">
        <v>6679</v>
      </c>
      <c r="J33" s="88">
        <v>7129</v>
      </c>
      <c r="K33" s="86">
        <v>6895</v>
      </c>
      <c r="L33" s="86">
        <v>7145</v>
      </c>
      <c r="M33" s="86">
        <v>7042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2</v>
      </c>
      <c r="G34" s="86">
        <v>0</v>
      </c>
      <c r="H34" s="87">
        <v>0</v>
      </c>
      <c r="I34" s="86">
        <v>30</v>
      </c>
      <c r="J34" s="88">
        <v>30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-3951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4764</v>
      </c>
      <c r="F37" s="86">
        <v>6159</v>
      </c>
      <c r="G37" s="86">
        <v>6089</v>
      </c>
      <c r="H37" s="87">
        <v>3951</v>
      </c>
      <c r="I37" s="86">
        <v>7121</v>
      </c>
      <c r="J37" s="88">
        <v>2522</v>
      </c>
      <c r="K37" s="86">
        <v>2454</v>
      </c>
      <c r="L37" s="86">
        <v>1871</v>
      </c>
      <c r="M37" s="86">
        <v>1970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447</v>
      </c>
      <c r="F38" s="86">
        <v>520</v>
      </c>
      <c r="G38" s="86">
        <v>524</v>
      </c>
      <c r="H38" s="87">
        <v>1009</v>
      </c>
      <c r="I38" s="86">
        <v>658</v>
      </c>
      <c r="J38" s="88">
        <v>571</v>
      </c>
      <c r="K38" s="86">
        <v>859</v>
      </c>
      <c r="L38" s="86">
        <v>869</v>
      </c>
      <c r="M38" s="86">
        <v>915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1433</v>
      </c>
      <c r="F39" s="86">
        <v>630</v>
      </c>
      <c r="G39" s="86">
        <v>691</v>
      </c>
      <c r="H39" s="87">
        <v>1588</v>
      </c>
      <c r="I39" s="86">
        <v>1244</v>
      </c>
      <c r="J39" s="88">
        <v>1128</v>
      </c>
      <c r="K39" s="86">
        <v>1191</v>
      </c>
      <c r="L39" s="86">
        <v>1286</v>
      </c>
      <c r="M39" s="86">
        <v>1354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5396</v>
      </c>
      <c r="H40" s="87">
        <v>0</v>
      </c>
      <c r="I40" s="86">
        <v>2552</v>
      </c>
      <c r="J40" s="88">
        <v>2552</v>
      </c>
      <c r="K40" s="86">
        <v>2517</v>
      </c>
      <c r="L40" s="86">
        <v>4517</v>
      </c>
      <c r="M40" s="86">
        <v>4757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1577</v>
      </c>
      <c r="F41" s="86">
        <v>1528</v>
      </c>
      <c r="G41" s="86">
        <v>726</v>
      </c>
      <c r="H41" s="87">
        <v>736</v>
      </c>
      <c r="I41" s="86">
        <v>512</v>
      </c>
      <c r="J41" s="88">
        <v>581</v>
      </c>
      <c r="K41" s="86">
        <v>603</v>
      </c>
      <c r="L41" s="86">
        <v>660</v>
      </c>
      <c r="M41" s="86">
        <v>695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3020</v>
      </c>
      <c r="F42" s="86">
        <v>4110</v>
      </c>
      <c r="G42" s="86">
        <v>1783</v>
      </c>
      <c r="H42" s="87">
        <v>1893</v>
      </c>
      <c r="I42" s="86">
        <v>3034</v>
      </c>
      <c r="J42" s="88">
        <v>2938</v>
      </c>
      <c r="K42" s="86">
        <v>3623</v>
      </c>
      <c r="L42" s="86">
        <v>2670</v>
      </c>
      <c r="M42" s="86">
        <v>3292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2366</v>
      </c>
      <c r="F43" s="86">
        <v>646</v>
      </c>
      <c r="G43" s="86">
        <v>76</v>
      </c>
      <c r="H43" s="87">
        <v>3152</v>
      </c>
      <c r="I43" s="86">
        <v>43</v>
      </c>
      <c r="J43" s="88">
        <v>41</v>
      </c>
      <c r="K43" s="86">
        <v>138</v>
      </c>
      <c r="L43" s="86">
        <v>166</v>
      </c>
      <c r="M43" s="86">
        <v>175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254</v>
      </c>
      <c r="G44" s="86">
        <v>111</v>
      </c>
      <c r="H44" s="87">
        <v>2247</v>
      </c>
      <c r="I44" s="86">
        <v>138</v>
      </c>
      <c r="J44" s="88">
        <v>126</v>
      </c>
      <c r="K44" s="86">
        <v>117</v>
      </c>
      <c r="L44" s="86">
        <v>108</v>
      </c>
      <c r="M44" s="86">
        <v>114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582</v>
      </c>
      <c r="F45" s="86">
        <v>584</v>
      </c>
      <c r="G45" s="86">
        <v>10</v>
      </c>
      <c r="H45" s="87">
        <v>171</v>
      </c>
      <c r="I45" s="86">
        <v>0</v>
      </c>
      <c r="J45" s="88">
        <v>45</v>
      </c>
      <c r="K45" s="86">
        <v>31</v>
      </c>
      <c r="L45" s="86">
        <v>31</v>
      </c>
      <c r="M45" s="86">
        <v>33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239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335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335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17</v>
      </c>
      <c r="F51" s="72">
        <f t="shared" ref="F51:M51" si="4">F52+F59+F62+F63+F64+F72+F73</f>
        <v>38</v>
      </c>
      <c r="G51" s="72">
        <f t="shared" si="4"/>
        <v>43</v>
      </c>
      <c r="H51" s="73">
        <f t="shared" si="4"/>
        <v>148</v>
      </c>
      <c r="I51" s="72">
        <f t="shared" si="4"/>
        <v>148</v>
      </c>
      <c r="J51" s="74">
        <f t="shared" si="4"/>
        <v>148</v>
      </c>
      <c r="K51" s="72">
        <f t="shared" si="4"/>
        <v>207</v>
      </c>
      <c r="L51" s="72">
        <f t="shared" si="4"/>
        <v>215</v>
      </c>
      <c r="M51" s="72">
        <f t="shared" si="4"/>
        <v>227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16</v>
      </c>
      <c r="H52" s="80">
        <f t="shared" si="5"/>
        <v>0</v>
      </c>
      <c r="I52" s="79">
        <f t="shared" si="5"/>
        <v>0</v>
      </c>
      <c r="J52" s="81">
        <f t="shared" si="5"/>
        <v>34</v>
      </c>
      <c r="K52" s="79">
        <f t="shared" si="5"/>
        <v>50</v>
      </c>
      <c r="L52" s="79">
        <f t="shared" si="5"/>
        <v>50</v>
      </c>
      <c r="M52" s="79">
        <f t="shared" si="5"/>
        <v>53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16</v>
      </c>
      <c r="H56" s="94">
        <f t="shared" si="7"/>
        <v>0</v>
      </c>
      <c r="I56" s="93">
        <f t="shared" si="7"/>
        <v>0</v>
      </c>
      <c r="J56" s="95">
        <f t="shared" si="7"/>
        <v>34</v>
      </c>
      <c r="K56" s="93">
        <f t="shared" si="7"/>
        <v>50</v>
      </c>
      <c r="L56" s="93">
        <f t="shared" si="7"/>
        <v>50</v>
      </c>
      <c r="M56" s="93">
        <f t="shared" si="7"/>
        <v>53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16</v>
      </c>
      <c r="H57" s="80">
        <v>0</v>
      </c>
      <c r="I57" s="79">
        <v>0</v>
      </c>
      <c r="J57" s="81">
        <v>34</v>
      </c>
      <c r="K57" s="79">
        <v>50</v>
      </c>
      <c r="L57" s="79">
        <v>50</v>
      </c>
      <c r="M57" s="79">
        <v>53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17</v>
      </c>
      <c r="F73" s="86">
        <f t="shared" ref="F73:M73" si="12">SUM(F74:F75)</f>
        <v>38</v>
      </c>
      <c r="G73" s="86">
        <f t="shared" si="12"/>
        <v>27</v>
      </c>
      <c r="H73" s="87">
        <f t="shared" si="12"/>
        <v>148</v>
      </c>
      <c r="I73" s="86">
        <f t="shared" si="12"/>
        <v>148</v>
      </c>
      <c r="J73" s="88">
        <f t="shared" si="12"/>
        <v>114</v>
      </c>
      <c r="K73" s="86">
        <f t="shared" si="12"/>
        <v>157</v>
      </c>
      <c r="L73" s="86">
        <f t="shared" si="12"/>
        <v>165</v>
      </c>
      <c r="M73" s="86">
        <f t="shared" si="12"/>
        <v>174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17</v>
      </c>
      <c r="F74" s="79">
        <v>38</v>
      </c>
      <c r="G74" s="79">
        <v>27</v>
      </c>
      <c r="H74" s="80">
        <v>148</v>
      </c>
      <c r="I74" s="79">
        <v>148</v>
      </c>
      <c r="J74" s="81">
        <v>114</v>
      </c>
      <c r="K74" s="79">
        <v>157</v>
      </c>
      <c r="L74" s="79">
        <v>165</v>
      </c>
      <c r="M74" s="79">
        <v>174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12799</v>
      </c>
      <c r="F77" s="72">
        <f t="shared" ref="F77:M77" si="13">F78+F81+F84+F85+F86+F87+F88</f>
        <v>16758</v>
      </c>
      <c r="G77" s="72">
        <f t="shared" si="13"/>
        <v>3155</v>
      </c>
      <c r="H77" s="73">
        <f t="shared" si="13"/>
        <v>10614</v>
      </c>
      <c r="I77" s="72">
        <f t="shared" si="13"/>
        <v>7014</v>
      </c>
      <c r="J77" s="74">
        <f t="shared" si="13"/>
        <v>7014</v>
      </c>
      <c r="K77" s="72">
        <f t="shared" si="13"/>
        <v>5749</v>
      </c>
      <c r="L77" s="72">
        <f t="shared" si="13"/>
        <v>6000</v>
      </c>
      <c r="M77" s="72">
        <f t="shared" si="13"/>
        <v>56318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10955</v>
      </c>
      <c r="F78" s="100">
        <f t="shared" ref="F78:M78" si="14">SUM(F79:F80)</f>
        <v>6303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10955</v>
      </c>
      <c r="F79" s="79">
        <v>6303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1844</v>
      </c>
      <c r="F81" s="86">
        <f t="shared" ref="F81:M81" si="15">SUM(F82:F83)</f>
        <v>10455</v>
      </c>
      <c r="G81" s="86">
        <f t="shared" si="15"/>
        <v>3155</v>
      </c>
      <c r="H81" s="87">
        <f t="shared" si="15"/>
        <v>10614</v>
      </c>
      <c r="I81" s="86">
        <f t="shared" si="15"/>
        <v>7014</v>
      </c>
      <c r="J81" s="88">
        <f t="shared" si="15"/>
        <v>7014</v>
      </c>
      <c r="K81" s="86">
        <f t="shared" si="15"/>
        <v>5749</v>
      </c>
      <c r="L81" s="86">
        <f t="shared" si="15"/>
        <v>6000</v>
      </c>
      <c r="M81" s="86">
        <f t="shared" si="15"/>
        <v>56318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570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1274</v>
      </c>
      <c r="F83" s="93">
        <v>10455</v>
      </c>
      <c r="G83" s="93">
        <v>3155</v>
      </c>
      <c r="H83" s="94">
        <v>10614</v>
      </c>
      <c r="I83" s="93">
        <v>7014</v>
      </c>
      <c r="J83" s="95">
        <v>7014</v>
      </c>
      <c r="K83" s="93">
        <v>5749</v>
      </c>
      <c r="L83" s="93">
        <v>6000</v>
      </c>
      <c r="M83" s="93">
        <v>56318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80759</v>
      </c>
      <c r="F92" s="46">
        <f t="shared" ref="F92:M92" si="16">F4+F51+F77+F90</f>
        <v>117363</v>
      </c>
      <c r="G92" s="46">
        <f t="shared" si="16"/>
        <v>97461</v>
      </c>
      <c r="H92" s="47">
        <f t="shared" si="16"/>
        <v>121583</v>
      </c>
      <c r="I92" s="46">
        <f t="shared" si="16"/>
        <v>112812</v>
      </c>
      <c r="J92" s="48">
        <f t="shared" si="16"/>
        <v>112812</v>
      </c>
      <c r="K92" s="46">
        <f t="shared" si="16"/>
        <v>120146</v>
      </c>
      <c r="L92" s="46">
        <f t="shared" si="16"/>
        <v>124522</v>
      </c>
      <c r="M92" s="46">
        <f t="shared" si="16"/>
        <v>181122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175</v>
      </c>
      <c r="F3" s="17" t="s">
        <v>179</v>
      </c>
      <c r="G3" s="17" t="s">
        <v>174</v>
      </c>
      <c r="H3" s="173" t="s">
        <v>180</v>
      </c>
      <c r="I3" s="174"/>
      <c r="J3" s="175"/>
      <c r="K3" s="17" t="s">
        <v>178</v>
      </c>
      <c r="L3" s="17" t="s">
        <v>177</v>
      </c>
      <c r="M3" s="17" t="s">
        <v>176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52250</v>
      </c>
      <c r="F4" s="72">
        <f t="shared" ref="F4:M4" si="0">F5+F8+F47</f>
        <v>47294</v>
      </c>
      <c r="G4" s="72">
        <f t="shared" si="0"/>
        <v>23294</v>
      </c>
      <c r="H4" s="73">
        <f t="shared" si="0"/>
        <v>89121</v>
      </c>
      <c r="I4" s="72">
        <f t="shared" si="0"/>
        <v>51604</v>
      </c>
      <c r="J4" s="74">
        <f t="shared" si="0"/>
        <v>51604</v>
      </c>
      <c r="K4" s="72">
        <f t="shared" si="0"/>
        <v>243888</v>
      </c>
      <c r="L4" s="72">
        <f t="shared" si="0"/>
        <v>250768</v>
      </c>
      <c r="M4" s="72">
        <f t="shared" si="0"/>
        <v>122558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4824</v>
      </c>
      <c r="F5" s="100">
        <f t="shared" ref="F5:M5" si="1">SUM(F6:F7)</f>
        <v>5350</v>
      </c>
      <c r="G5" s="100">
        <f t="shared" si="1"/>
        <v>5902</v>
      </c>
      <c r="H5" s="101">
        <f t="shared" si="1"/>
        <v>36809</v>
      </c>
      <c r="I5" s="100">
        <f t="shared" si="1"/>
        <v>8709</v>
      </c>
      <c r="J5" s="102">
        <f t="shared" si="1"/>
        <v>8709</v>
      </c>
      <c r="K5" s="100">
        <f t="shared" si="1"/>
        <v>24174</v>
      </c>
      <c r="L5" s="100">
        <f t="shared" si="1"/>
        <v>26634</v>
      </c>
      <c r="M5" s="100">
        <f t="shared" si="1"/>
        <v>4827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4248</v>
      </c>
      <c r="F6" s="79">
        <v>4547</v>
      </c>
      <c r="G6" s="79">
        <v>5311</v>
      </c>
      <c r="H6" s="80">
        <v>35991</v>
      </c>
      <c r="I6" s="79">
        <v>7891</v>
      </c>
      <c r="J6" s="81">
        <v>8709</v>
      </c>
      <c r="K6" s="79">
        <v>21043</v>
      </c>
      <c r="L6" s="79">
        <v>23117</v>
      </c>
      <c r="M6" s="79">
        <v>4441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576</v>
      </c>
      <c r="F7" s="93">
        <v>803</v>
      </c>
      <c r="G7" s="93">
        <v>591</v>
      </c>
      <c r="H7" s="94">
        <v>818</v>
      </c>
      <c r="I7" s="93">
        <v>818</v>
      </c>
      <c r="J7" s="95">
        <v>0</v>
      </c>
      <c r="K7" s="93">
        <v>3131</v>
      </c>
      <c r="L7" s="93">
        <v>3517</v>
      </c>
      <c r="M7" s="93">
        <v>386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47426</v>
      </c>
      <c r="F8" s="100">
        <f t="shared" ref="F8:M8" si="2">SUM(F9:F46)</f>
        <v>41415</v>
      </c>
      <c r="G8" s="100">
        <f t="shared" si="2"/>
        <v>17392</v>
      </c>
      <c r="H8" s="101">
        <f t="shared" si="2"/>
        <v>52312</v>
      </c>
      <c r="I8" s="100">
        <f t="shared" si="2"/>
        <v>42895</v>
      </c>
      <c r="J8" s="102">
        <f t="shared" si="2"/>
        <v>42895</v>
      </c>
      <c r="K8" s="100">
        <f t="shared" si="2"/>
        <v>219714</v>
      </c>
      <c r="L8" s="100">
        <f t="shared" si="2"/>
        <v>224134</v>
      </c>
      <c r="M8" s="100">
        <f t="shared" si="2"/>
        <v>117731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52</v>
      </c>
      <c r="G9" s="79">
        <v>56</v>
      </c>
      <c r="H9" s="80">
        <v>111</v>
      </c>
      <c r="I9" s="79">
        <v>92</v>
      </c>
      <c r="J9" s="81">
        <v>92</v>
      </c>
      <c r="K9" s="79">
        <v>115</v>
      </c>
      <c r="L9" s="79">
        <v>123</v>
      </c>
      <c r="M9" s="79">
        <v>66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1492</v>
      </c>
      <c r="F11" s="86">
        <v>3545</v>
      </c>
      <c r="G11" s="86">
        <v>3798</v>
      </c>
      <c r="H11" s="87">
        <v>2629</v>
      </c>
      <c r="I11" s="86">
        <v>1337</v>
      </c>
      <c r="J11" s="88">
        <v>1337</v>
      </c>
      <c r="K11" s="86">
        <v>2659</v>
      </c>
      <c r="L11" s="86">
        <v>3888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11</v>
      </c>
      <c r="F14" s="86">
        <v>55</v>
      </c>
      <c r="G14" s="86">
        <v>63</v>
      </c>
      <c r="H14" s="87">
        <v>110</v>
      </c>
      <c r="I14" s="86">
        <v>58</v>
      </c>
      <c r="J14" s="88">
        <v>58</v>
      </c>
      <c r="K14" s="86">
        <v>110</v>
      </c>
      <c r="L14" s="86">
        <v>115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26</v>
      </c>
      <c r="F15" s="86">
        <v>26</v>
      </c>
      <c r="G15" s="86">
        <v>634</v>
      </c>
      <c r="H15" s="87">
        <v>243</v>
      </c>
      <c r="I15" s="86">
        <v>50</v>
      </c>
      <c r="J15" s="88">
        <v>50</v>
      </c>
      <c r="K15" s="86">
        <v>244</v>
      </c>
      <c r="L15" s="86">
        <v>258</v>
      </c>
      <c r="M15" s="86">
        <v>16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2928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224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130</v>
      </c>
      <c r="J18" s="88">
        <v>130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1090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8829</v>
      </c>
      <c r="F22" s="86">
        <v>0</v>
      </c>
      <c r="G22" s="86">
        <v>0</v>
      </c>
      <c r="H22" s="87">
        <v>0</v>
      </c>
      <c r="I22" s="86">
        <v>5100</v>
      </c>
      <c r="J22" s="88">
        <v>5100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19362</v>
      </c>
      <c r="F23" s="86">
        <v>3023</v>
      </c>
      <c r="G23" s="86">
        <v>0</v>
      </c>
      <c r="H23" s="87">
        <v>4858</v>
      </c>
      <c r="I23" s="86">
        <v>3150</v>
      </c>
      <c r="J23" s="88">
        <v>3150</v>
      </c>
      <c r="K23" s="86">
        <v>8121</v>
      </c>
      <c r="L23" s="86">
        <v>5076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1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80</v>
      </c>
      <c r="J31" s="88">
        <v>80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23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370</v>
      </c>
      <c r="G33" s="86">
        <v>0</v>
      </c>
      <c r="H33" s="87">
        <v>350</v>
      </c>
      <c r="I33" s="86">
        <v>0</v>
      </c>
      <c r="J33" s="88">
        <v>0</v>
      </c>
      <c r="K33" s="86">
        <v>350</v>
      </c>
      <c r="L33" s="86">
        <v>366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32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1270</v>
      </c>
      <c r="J35" s="88">
        <v>1270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-290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143</v>
      </c>
      <c r="F37" s="86">
        <v>201</v>
      </c>
      <c r="G37" s="86">
        <v>130</v>
      </c>
      <c r="H37" s="87">
        <v>290</v>
      </c>
      <c r="I37" s="86">
        <v>390</v>
      </c>
      <c r="J37" s="88">
        <v>100</v>
      </c>
      <c r="K37" s="86">
        <v>290</v>
      </c>
      <c r="L37" s="86">
        <v>303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35</v>
      </c>
      <c r="F38" s="86">
        <v>41</v>
      </c>
      <c r="G38" s="86">
        <v>5</v>
      </c>
      <c r="H38" s="87">
        <v>124</v>
      </c>
      <c r="I38" s="86">
        <v>40</v>
      </c>
      <c r="J38" s="88">
        <v>40</v>
      </c>
      <c r="K38" s="86">
        <v>131</v>
      </c>
      <c r="L38" s="86">
        <v>137</v>
      </c>
      <c r="M38" s="86">
        <v>144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9714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19915</v>
      </c>
      <c r="G40" s="86">
        <v>8824</v>
      </c>
      <c r="H40" s="87">
        <v>33882</v>
      </c>
      <c r="I40" s="86">
        <v>27291</v>
      </c>
      <c r="J40" s="88">
        <v>27291</v>
      </c>
      <c r="K40" s="86">
        <v>148122</v>
      </c>
      <c r="L40" s="86">
        <v>205559</v>
      </c>
      <c r="M40" s="86">
        <v>116359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322</v>
      </c>
      <c r="F41" s="86">
        <v>311</v>
      </c>
      <c r="G41" s="86">
        <v>1</v>
      </c>
      <c r="H41" s="87">
        <v>200</v>
      </c>
      <c r="I41" s="86">
        <v>0</v>
      </c>
      <c r="J41" s="88">
        <v>0</v>
      </c>
      <c r="K41" s="86">
        <v>49482</v>
      </c>
      <c r="L41" s="86">
        <v>210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2075</v>
      </c>
      <c r="F42" s="86">
        <v>10109</v>
      </c>
      <c r="G42" s="86">
        <v>2474</v>
      </c>
      <c r="H42" s="87">
        <v>6117</v>
      </c>
      <c r="I42" s="86">
        <v>3897</v>
      </c>
      <c r="J42" s="88">
        <v>3897</v>
      </c>
      <c r="K42" s="86">
        <v>5402</v>
      </c>
      <c r="L42" s="86">
        <v>4430</v>
      </c>
      <c r="M42" s="86">
        <v>579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2052</v>
      </c>
      <c r="F43" s="86">
        <v>3241</v>
      </c>
      <c r="G43" s="86">
        <v>215</v>
      </c>
      <c r="H43" s="87">
        <v>1990</v>
      </c>
      <c r="I43" s="86">
        <v>0</v>
      </c>
      <c r="J43" s="88">
        <v>0</v>
      </c>
      <c r="K43" s="86">
        <v>3250</v>
      </c>
      <c r="L43" s="86">
        <v>2156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47</v>
      </c>
      <c r="F44" s="86">
        <v>74</v>
      </c>
      <c r="G44" s="86">
        <v>52</v>
      </c>
      <c r="H44" s="87">
        <v>1033</v>
      </c>
      <c r="I44" s="86">
        <v>50</v>
      </c>
      <c r="J44" s="88">
        <v>50</v>
      </c>
      <c r="K44" s="86">
        <v>1040</v>
      </c>
      <c r="L44" s="86">
        <v>1097</v>
      </c>
      <c r="M44" s="86">
        <v>129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367</v>
      </c>
      <c r="F45" s="86">
        <v>228</v>
      </c>
      <c r="G45" s="86">
        <v>17</v>
      </c>
      <c r="H45" s="87">
        <v>375</v>
      </c>
      <c r="I45" s="86">
        <v>250</v>
      </c>
      <c r="J45" s="88">
        <v>250</v>
      </c>
      <c r="K45" s="86">
        <v>398</v>
      </c>
      <c r="L45" s="86">
        <v>416</v>
      </c>
      <c r="M45" s="86">
        <v>438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529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529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18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18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18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488899</v>
      </c>
      <c r="F77" s="72">
        <f t="shared" ref="F77:M77" si="13">F78+F81+F84+F85+F86+F87+F88</f>
        <v>584729</v>
      </c>
      <c r="G77" s="72">
        <f t="shared" si="13"/>
        <v>555975</v>
      </c>
      <c r="H77" s="73">
        <f t="shared" si="13"/>
        <v>463458</v>
      </c>
      <c r="I77" s="72">
        <f t="shared" si="13"/>
        <v>560505</v>
      </c>
      <c r="J77" s="74">
        <f t="shared" si="13"/>
        <v>560505</v>
      </c>
      <c r="K77" s="72">
        <f t="shared" si="13"/>
        <v>420874</v>
      </c>
      <c r="L77" s="72">
        <f t="shared" si="13"/>
        <v>383964</v>
      </c>
      <c r="M77" s="72">
        <f t="shared" si="13"/>
        <v>325136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460997</v>
      </c>
      <c r="F78" s="100">
        <f t="shared" ref="F78:M78" si="14">SUM(F79:F80)</f>
        <v>521749</v>
      </c>
      <c r="G78" s="100">
        <f t="shared" si="14"/>
        <v>515937</v>
      </c>
      <c r="H78" s="101">
        <f t="shared" si="14"/>
        <v>416803</v>
      </c>
      <c r="I78" s="100">
        <f t="shared" si="14"/>
        <v>496538</v>
      </c>
      <c r="J78" s="102">
        <f t="shared" si="14"/>
        <v>496538</v>
      </c>
      <c r="K78" s="100">
        <f t="shared" si="14"/>
        <v>384989</v>
      </c>
      <c r="L78" s="100">
        <f t="shared" si="14"/>
        <v>326303</v>
      </c>
      <c r="M78" s="100">
        <f t="shared" si="14"/>
        <v>318502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460997</v>
      </c>
      <c r="F79" s="79">
        <v>521749</v>
      </c>
      <c r="G79" s="79">
        <v>515937</v>
      </c>
      <c r="H79" s="80">
        <v>416803</v>
      </c>
      <c r="I79" s="79">
        <v>496538</v>
      </c>
      <c r="J79" s="81">
        <v>496538</v>
      </c>
      <c r="K79" s="79">
        <v>384989</v>
      </c>
      <c r="L79" s="79">
        <v>326303</v>
      </c>
      <c r="M79" s="79">
        <v>318502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27902</v>
      </c>
      <c r="F81" s="86">
        <f t="shared" ref="F81:M81" si="15">SUM(F82:F83)</f>
        <v>62980</v>
      </c>
      <c r="G81" s="86">
        <f t="shared" si="15"/>
        <v>40038</v>
      </c>
      <c r="H81" s="87">
        <f t="shared" si="15"/>
        <v>46655</v>
      </c>
      <c r="I81" s="86">
        <f t="shared" si="15"/>
        <v>63967</v>
      </c>
      <c r="J81" s="88">
        <f t="shared" si="15"/>
        <v>63967</v>
      </c>
      <c r="K81" s="86">
        <f t="shared" si="15"/>
        <v>35885</v>
      </c>
      <c r="L81" s="86">
        <f t="shared" si="15"/>
        <v>57661</v>
      </c>
      <c r="M81" s="86">
        <f t="shared" si="15"/>
        <v>6634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27902</v>
      </c>
      <c r="F83" s="93">
        <v>62980</v>
      </c>
      <c r="G83" s="93">
        <v>40038</v>
      </c>
      <c r="H83" s="94">
        <v>46655</v>
      </c>
      <c r="I83" s="93">
        <v>63967</v>
      </c>
      <c r="J83" s="95">
        <v>63967</v>
      </c>
      <c r="K83" s="93">
        <v>35885</v>
      </c>
      <c r="L83" s="93">
        <v>57661</v>
      </c>
      <c r="M83" s="93">
        <v>6634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541149</v>
      </c>
      <c r="F92" s="46">
        <f t="shared" ref="F92:M92" si="16">F4+F51+F77+F90</f>
        <v>632023</v>
      </c>
      <c r="G92" s="46">
        <f t="shared" si="16"/>
        <v>579287</v>
      </c>
      <c r="H92" s="47">
        <f t="shared" si="16"/>
        <v>552579</v>
      </c>
      <c r="I92" s="46">
        <f t="shared" si="16"/>
        <v>612109</v>
      </c>
      <c r="J92" s="48">
        <f t="shared" si="16"/>
        <v>612109</v>
      </c>
      <c r="K92" s="46">
        <f t="shared" si="16"/>
        <v>664762</v>
      </c>
      <c r="L92" s="46">
        <f t="shared" si="16"/>
        <v>634732</v>
      </c>
      <c r="M92" s="46">
        <f t="shared" si="16"/>
        <v>447694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175</v>
      </c>
      <c r="D3" s="17" t="s">
        <v>179</v>
      </c>
      <c r="E3" s="17" t="s">
        <v>174</v>
      </c>
      <c r="F3" s="173" t="s">
        <v>180</v>
      </c>
      <c r="G3" s="174"/>
      <c r="H3" s="175"/>
      <c r="I3" s="17" t="s">
        <v>178</v>
      </c>
      <c r="J3" s="17" t="s">
        <v>177</v>
      </c>
      <c r="K3" s="17" t="s">
        <v>176</v>
      </c>
    </row>
    <row r="4" spans="1:27" s="23" customFormat="1" ht="12.75" customHeight="1" x14ac:dyDescent="0.25">
      <c r="A4" s="18"/>
      <c r="B4" s="19" t="s">
        <v>6</v>
      </c>
      <c r="C4" s="20">
        <f>SUM(C5:C7)</f>
        <v>5613385</v>
      </c>
      <c r="D4" s="20">
        <f t="shared" ref="D4:K4" si="0">SUM(D5:D7)</f>
        <v>6135520</v>
      </c>
      <c r="E4" s="20">
        <f t="shared" si="0"/>
        <v>6659995</v>
      </c>
      <c r="F4" s="21">
        <f t="shared" si="0"/>
        <v>7317148</v>
      </c>
      <c r="G4" s="20">
        <f t="shared" si="0"/>
        <v>7222417</v>
      </c>
      <c r="H4" s="22">
        <f t="shared" si="0"/>
        <v>7535929</v>
      </c>
      <c r="I4" s="20">
        <f t="shared" si="0"/>
        <v>8198673.8215309326</v>
      </c>
      <c r="J4" s="20">
        <f t="shared" si="0"/>
        <v>8798344.3749974426</v>
      </c>
      <c r="K4" s="20">
        <f t="shared" si="0"/>
        <v>9296339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3614346</v>
      </c>
      <c r="D5" s="28">
        <v>4083293</v>
      </c>
      <c r="E5" s="28">
        <v>4474576</v>
      </c>
      <c r="F5" s="27">
        <v>5043020</v>
      </c>
      <c r="G5" s="28">
        <v>5001470</v>
      </c>
      <c r="H5" s="29">
        <v>5004572</v>
      </c>
      <c r="I5" s="28">
        <v>5663449</v>
      </c>
      <c r="J5" s="28">
        <v>6015720</v>
      </c>
      <c r="K5" s="29">
        <v>6349371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1997825</v>
      </c>
      <c r="D6" s="33">
        <v>2051131</v>
      </c>
      <c r="E6" s="33">
        <v>2184532</v>
      </c>
      <c r="F6" s="32">
        <v>2274128</v>
      </c>
      <c r="G6" s="33">
        <v>2220947</v>
      </c>
      <c r="H6" s="34">
        <v>2531209</v>
      </c>
      <c r="I6" s="33">
        <v>2535224.8215309326</v>
      </c>
      <c r="J6" s="33">
        <v>2782624.3749974426</v>
      </c>
      <c r="K6" s="34">
        <v>2946968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1214</v>
      </c>
      <c r="D7" s="36">
        <v>1096</v>
      </c>
      <c r="E7" s="36">
        <v>887</v>
      </c>
      <c r="F7" s="35">
        <v>0</v>
      </c>
      <c r="G7" s="36">
        <v>0</v>
      </c>
      <c r="H7" s="37">
        <v>148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139755</v>
      </c>
      <c r="D8" s="20">
        <f t="shared" ref="D8:K8" si="1">SUM(D9:D15)</f>
        <v>196152</v>
      </c>
      <c r="E8" s="20">
        <f t="shared" si="1"/>
        <v>200124</v>
      </c>
      <c r="F8" s="21">
        <f t="shared" si="1"/>
        <v>200071</v>
      </c>
      <c r="G8" s="20">
        <f t="shared" si="1"/>
        <v>213864</v>
      </c>
      <c r="H8" s="22">
        <f t="shared" si="1"/>
        <v>260164</v>
      </c>
      <c r="I8" s="20">
        <f t="shared" si="1"/>
        <v>231162</v>
      </c>
      <c r="J8" s="20">
        <f t="shared" si="1"/>
        <v>244450</v>
      </c>
      <c r="K8" s="20">
        <f t="shared" si="1"/>
        <v>274524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1509</v>
      </c>
      <c r="D9" s="28">
        <v>13431</v>
      </c>
      <c r="E9" s="28">
        <v>1169</v>
      </c>
      <c r="F9" s="27">
        <v>14947</v>
      </c>
      <c r="G9" s="28">
        <v>318</v>
      </c>
      <c r="H9" s="29">
        <v>394</v>
      </c>
      <c r="I9" s="28">
        <v>390</v>
      </c>
      <c r="J9" s="28">
        <v>390</v>
      </c>
      <c r="K9" s="29">
        <v>17529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3842</v>
      </c>
      <c r="E10" s="33">
        <v>143</v>
      </c>
      <c r="F10" s="32">
        <v>5047</v>
      </c>
      <c r="G10" s="33">
        <v>5362</v>
      </c>
      <c r="H10" s="34">
        <v>5278</v>
      </c>
      <c r="I10" s="33">
        <v>5129</v>
      </c>
      <c r="J10" s="33">
        <v>5554</v>
      </c>
      <c r="K10" s="34">
        <v>5848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111193</v>
      </c>
      <c r="D14" s="33">
        <v>137407</v>
      </c>
      <c r="E14" s="33">
        <v>150272</v>
      </c>
      <c r="F14" s="32">
        <v>152522</v>
      </c>
      <c r="G14" s="33">
        <v>152522</v>
      </c>
      <c r="H14" s="34">
        <v>166007</v>
      </c>
      <c r="I14" s="33">
        <v>194444</v>
      </c>
      <c r="J14" s="33">
        <v>204286</v>
      </c>
      <c r="K14" s="34">
        <v>215113</v>
      </c>
    </row>
    <row r="15" spans="1:27" s="14" customFormat="1" ht="12.75" customHeight="1" x14ac:dyDescent="0.25">
      <c r="A15" s="25"/>
      <c r="B15" s="26" t="s">
        <v>20</v>
      </c>
      <c r="C15" s="35">
        <v>27053</v>
      </c>
      <c r="D15" s="36">
        <v>41472</v>
      </c>
      <c r="E15" s="36">
        <v>48540</v>
      </c>
      <c r="F15" s="35">
        <v>27555</v>
      </c>
      <c r="G15" s="36">
        <v>55662</v>
      </c>
      <c r="H15" s="37">
        <v>88485</v>
      </c>
      <c r="I15" s="36">
        <v>31199</v>
      </c>
      <c r="J15" s="36">
        <v>34220</v>
      </c>
      <c r="K15" s="37">
        <v>36034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594082</v>
      </c>
      <c r="D16" s="20">
        <f t="shared" ref="D16:K16" si="2">SUM(D17:D23)</f>
        <v>691225</v>
      </c>
      <c r="E16" s="20">
        <f t="shared" si="2"/>
        <v>639160</v>
      </c>
      <c r="F16" s="21">
        <f t="shared" si="2"/>
        <v>567286</v>
      </c>
      <c r="G16" s="20">
        <f t="shared" si="2"/>
        <v>685693</v>
      </c>
      <c r="H16" s="22">
        <f t="shared" si="2"/>
        <v>685693</v>
      </c>
      <c r="I16" s="20">
        <f t="shared" si="2"/>
        <v>561774</v>
      </c>
      <c r="J16" s="20">
        <f t="shared" si="2"/>
        <v>527298</v>
      </c>
      <c r="K16" s="20">
        <f t="shared" si="2"/>
        <v>540606</v>
      </c>
    </row>
    <row r="17" spans="1:11" s="14" customFormat="1" ht="12.75" customHeight="1" x14ac:dyDescent="0.25">
      <c r="A17" s="25"/>
      <c r="B17" s="26" t="s">
        <v>22</v>
      </c>
      <c r="C17" s="27">
        <v>471952</v>
      </c>
      <c r="D17" s="28">
        <v>528052</v>
      </c>
      <c r="E17" s="28">
        <v>515937</v>
      </c>
      <c r="F17" s="27">
        <v>416803</v>
      </c>
      <c r="G17" s="28">
        <v>496538</v>
      </c>
      <c r="H17" s="29">
        <v>496538</v>
      </c>
      <c r="I17" s="28">
        <v>384989</v>
      </c>
      <c r="J17" s="28">
        <v>326303</v>
      </c>
      <c r="K17" s="29">
        <v>318502</v>
      </c>
    </row>
    <row r="18" spans="1:11" s="14" customFormat="1" ht="12.75" customHeight="1" x14ac:dyDescent="0.25">
      <c r="A18" s="25"/>
      <c r="B18" s="26" t="s">
        <v>23</v>
      </c>
      <c r="C18" s="32">
        <v>122130</v>
      </c>
      <c r="D18" s="33">
        <v>163173</v>
      </c>
      <c r="E18" s="33">
        <v>123223</v>
      </c>
      <c r="F18" s="32">
        <v>150483</v>
      </c>
      <c r="G18" s="33">
        <v>189155</v>
      </c>
      <c r="H18" s="34">
        <v>189155</v>
      </c>
      <c r="I18" s="33">
        <v>176785</v>
      </c>
      <c r="J18" s="33">
        <v>200995</v>
      </c>
      <c r="K18" s="34">
        <v>222104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2012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6347222</v>
      </c>
      <c r="D26" s="46">
        <f t="shared" ref="D26:K26" si="3">+D4+D8+D16+D24</f>
        <v>7022897</v>
      </c>
      <c r="E26" s="46">
        <f t="shared" si="3"/>
        <v>7501291</v>
      </c>
      <c r="F26" s="47">
        <f t="shared" si="3"/>
        <v>8084505</v>
      </c>
      <c r="G26" s="46">
        <f t="shared" si="3"/>
        <v>8121974</v>
      </c>
      <c r="H26" s="48">
        <f t="shared" si="3"/>
        <v>8481786</v>
      </c>
      <c r="I26" s="46">
        <f t="shared" si="3"/>
        <v>8991609.8215309326</v>
      </c>
      <c r="J26" s="46">
        <f t="shared" si="3"/>
        <v>9570092.3749974426</v>
      </c>
      <c r="K26" s="46">
        <f t="shared" si="3"/>
        <v>10111469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175</v>
      </c>
      <c r="D3" s="17" t="s">
        <v>179</v>
      </c>
      <c r="E3" s="17" t="s">
        <v>174</v>
      </c>
      <c r="F3" s="173" t="s">
        <v>180</v>
      </c>
      <c r="G3" s="174"/>
      <c r="H3" s="175"/>
      <c r="I3" s="17" t="s">
        <v>178</v>
      </c>
      <c r="J3" s="17" t="s">
        <v>177</v>
      </c>
      <c r="K3" s="17" t="s">
        <v>176</v>
      </c>
      <c r="Z3" s="54" t="s">
        <v>32</v>
      </c>
    </row>
    <row r="4" spans="1:27" s="14" customFormat="1" ht="12.75" customHeight="1" x14ac:dyDescent="0.25">
      <c r="A4" s="25"/>
      <c r="B4" s="56" t="s">
        <v>139</v>
      </c>
      <c r="C4" s="33">
        <v>5913</v>
      </c>
      <c r="D4" s="33">
        <v>4795</v>
      </c>
      <c r="E4" s="33">
        <v>5745</v>
      </c>
      <c r="F4" s="27">
        <v>5916</v>
      </c>
      <c r="G4" s="28">
        <v>4915</v>
      </c>
      <c r="H4" s="29">
        <v>5233</v>
      </c>
      <c r="I4" s="33">
        <v>5587</v>
      </c>
      <c r="J4" s="33">
        <v>6109</v>
      </c>
      <c r="K4" s="33">
        <v>6433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140</v>
      </c>
      <c r="C5" s="33">
        <v>165554</v>
      </c>
      <c r="D5" s="33">
        <v>223230</v>
      </c>
      <c r="E5" s="33">
        <v>199731</v>
      </c>
      <c r="F5" s="32">
        <v>204954</v>
      </c>
      <c r="G5" s="33">
        <v>191998</v>
      </c>
      <c r="H5" s="34">
        <v>229171</v>
      </c>
      <c r="I5" s="33">
        <v>231567</v>
      </c>
      <c r="J5" s="33">
        <v>218163</v>
      </c>
      <c r="K5" s="33">
        <v>235684</v>
      </c>
      <c r="Z5" s="53">
        <f t="shared" si="0"/>
        <v>1</v>
      </c>
      <c r="AA5" s="30">
        <v>3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171467</v>
      </c>
      <c r="D19" s="46">
        <f t="shared" ref="D19:K19" si="1">SUM(D4:D18)</f>
        <v>228025</v>
      </c>
      <c r="E19" s="46">
        <f t="shared" si="1"/>
        <v>205476</v>
      </c>
      <c r="F19" s="47">
        <f t="shared" si="1"/>
        <v>210870</v>
      </c>
      <c r="G19" s="46">
        <f t="shared" si="1"/>
        <v>196913</v>
      </c>
      <c r="H19" s="48">
        <f t="shared" si="1"/>
        <v>234404</v>
      </c>
      <c r="I19" s="46">
        <f t="shared" si="1"/>
        <v>237154</v>
      </c>
      <c r="J19" s="46">
        <f t="shared" si="1"/>
        <v>224272</v>
      </c>
      <c r="K19" s="46">
        <f t="shared" si="1"/>
        <v>242117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175</v>
      </c>
      <c r="D3" s="17" t="s">
        <v>179</v>
      </c>
      <c r="E3" s="17" t="s">
        <v>174</v>
      </c>
      <c r="F3" s="173" t="s">
        <v>180</v>
      </c>
      <c r="G3" s="174"/>
      <c r="H3" s="175"/>
      <c r="I3" s="17" t="s">
        <v>178</v>
      </c>
      <c r="J3" s="17" t="s">
        <v>177</v>
      </c>
      <c r="K3" s="17" t="s">
        <v>176</v>
      </c>
    </row>
    <row r="4" spans="1:27" s="23" customFormat="1" ht="12.75" customHeight="1" x14ac:dyDescent="0.25">
      <c r="A4" s="18"/>
      <c r="B4" s="19" t="s">
        <v>6</v>
      </c>
      <c r="C4" s="20">
        <f>SUM(C5:C7)</f>
        <v>151258</v>
      </c>
      <c r="D4" s="20">
        <f t="shared" ref="D4:K4" si="0">SUM(D5:D7)</f>
        <v>207015</v>
      </c>
      <c r="E4" s="20">
        <f t="shared" si="0"/>
        <v>184493</v>
      </c>
      <c r="F4" s="21">
        <f t="shared" si="0"/>
        <v>192496</v>
      </c>
      <c r="G4" s="20">
        <f t="shared" si="0"/>
        <v>177330</v>
      </c>
      <c r="H4" s="22">
        <f t="shared" si="0"/>
        <v>189841</v>
      </c>
      <c r="I4" s="20">
        <f t="shared" si="0"/>
        <v>221366</v>
      </c>
      <c r="J4" s="20">
        <f t="shared" si="0"/>
        <v>207986</v>
      </c>
      <c r="K4" s="20">
        <f t="shared" si="0"/>
        <v>224967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70420</v>
      </c>
      <c r="D5" s="28">
        <v>86075</v>
      </c>
      <c r="E5" s="28">
        <v>86144</v>
      </c>
      <c r="F5" s="27">
        <v>102340</v>
      </c>
      <c r="G5" s="28">
        <v>102340</v>
      </c>
      <c r="H5" s="29">
        <v>102340</v>
      </c>
      <c r="I5" s="28">
        <v>130012</v>
      </c>
      <c r="J5" s="28">
        <v>136700</v>
      </c>
      <c r="K5" s="29">
        <v>143384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80217</v>
      </c>
      <c r="D6" s="33">
        <v>120747</v>
      </c>
      <c r="E6" s="33">
        <v>97566</v>
      </c>
      <c r="F6" s="32">
        <v>90156</v>
      </c>
      <c r="G6" s="33">
        <v>74990</v>
      </c>
      <c r="H6" s="34">
        <v>87501</v>
      </c>
      <c r="I6" s="33">
        <v>91354</v>
      </c>
      <c r="J6" s="33">
        <v>71286</v>
      </c>
      <c r="K6" s="34">
        <v>81583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621</v>
      </c>
      <c r="D7" s="36">
        <v>193</v>
      </c>
      <c r="E7" s="36">
        <v>783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17670</v>
      </c>
      <c r="D8" s="20">
        <f t="shared" ref="D8:K8" si="1">SUM(D9:D15)</f>
        <v>19101</v>
      </c>
      <c r="E8" s="20">
        <f t="shared" si="1"/>
        <v>15101</v>
      </c>
      <c r="F8" s="21">
        <f t="shared" si="1"/>
        <v>10474</v>
      </c>
      <c r="G8" s="20">
        <f t="shared" si="1"/>
        <v>10393</v>
      </c>
      <c r="H8" s="22">
        <f t="shared" si="1"/>
        <v>35373</v>
      </c>
      <c r="I8" s="20">
        <f t="shared" si="1"/>
        <v>10888</v>
      </c>
      <c r="J8" s="20">
        <f t="shared" si="1"/>
        <v>11386</v>
      </c>
      <c r="K8" s="20">
        <f t="shared" si="1"/>
        <v>11990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322</v>
      </c>
      <c r="E9" s="28">
        <v>302</v>
      </c>
      <c r="F9" s="27">
        <v>250</v>
      </c>
      <c r="G9" s="28">
        <v>169</v>
      </c>
      <c r="H9" s="29">
        <v>25</v>
      </c>
      <c r="I9" s="28">
        <v>50</v>
      </c>
      <c r="J9" s="28">
        <v>50</v>
      </c>
      <c r="K9" s="29">
        <v>53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17670</v>
      </c>
      <c r="D15" s="36">
        <v>18779</v>
      </c>
      <c r="E15" s="36">
        <v>14799</v>
      </c>
      <c r="F15" s="35">
        <v>10224</v>
      </c>
      <c r="G15" s="36">
        <v>10224</v>
      </c>
      <c r="H15" s="37">
        <v>35348</v>
      </c>
      <c r="I15" s="36">
        <v>10838</v>
      </c>
      <c r="J15" s="36">
        <v>11336</v>
      </c>
      <c r="K15" s="37">
        <v>11937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2539</v>
      </c>
      <c r="D16" s="20">
        <f t="shared" ref="D16:K16" si="2">SUM(D17:D23)</f>
        <v>1909</v>
      </c>
      <c r="E16" s="20">
        <f t="shared" si="2"/>
        <v>3870</v>
      </c>
      <c r="F16" s="21">
        <f t="shared" si="2"/>
        <v>7900</v>
      </c>
      <c r="G16" s="20">
        <f t="shared" si="2"/>
        <v>9190</v>
      </c>
      <c r="H16" s="22">
        <f t="shared" si="2"/>
        <v>9190</v>
      </c>
      <c r="I16" s="20">
        <f t="shared" si="2"/>
        <v>4900</v>
      </c>
      <c r="J16" s="20">
        <f t="shared" si="2"/>
        <v>4900</v>
      </c>
      <c r="K16" s="20">
        <f t="shared" si="2"/>
        <v>5160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2539</v>
      </c>
      <c r="D18" s="33">
        <v>1909</v>
      </c>
      <c r="E18" s="33">
        <v>3870</v>
      </c>
      <c r="F18" s="32">
        <v>7900</v>
      </c>
      <c r="G18" s="33">
        <v>9190</v>
      </c>
      <c r="H18" s="34">
        <v>9190</v>
      </c>
      <c r="I18" s="33">
        <v>4900</v>
      </c>
      <c r="J18" s="33">
        <v>4900</v>
      </c>
      <c r="K18" s="34">
        <v>5160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2012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171467</v>
      </c>
      <c r="D26" s="46">
        <f t="shared" ref="D26:K26" si="3">+D4+D8+D16+D24</f>
        <v>228025</v>
      </c>
      <c r="E26" s="46">
        <f t="shared" si="3"/>
        <v>205476</v>
      </c>
      <c r="F26" s="47">
        <f t="shared" si="3"/>
        <v>210870</v>
      </c>
      <c r="G26" s="46">
        <f t="shared" si="3"/>
        <v>196913</v>
      </c>
      <c r="H26" s="48">
        <f t="shared" si="3"/>
        <v>234404</v>
      </c>
      <c r="I26" s="46">
        <f t="shared" si="3"/>
        <v>237154</v>
      </c>
      <c r="J26" s="46">
        <f t="shared" si="3"/>
        <v>224272</v>
      </c>
      <c r="K26" s="46">
        <f t="shared" si="3"/>
        <v>242117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175</v>
      </c>
      <c r="D3" s="17" t="s">
        <v>179</v>
      </c>
      <c r="E3" s="17" t="s">
        <v>174</v>
      </c>
      <c r="F3" s="173" t="s">
        <v>180</v>
      </c>
      <c r="G3" s="174"/>
      <c r="H3" s="175"/>
      <c r="I3" s="17" t="s">
        <v>178</v>
      </c>
      <c r="J3" s="17" t="s">
        <v>177</v>
      </c>
      <c r="K3" s="17" t="s">
        <v>176</v>
      </c>
      <c r="Z3" s="54" t="s">
        <v>32</v>
      </c>
    </row>
    <row r="4" spans="1:27" s="14" customFormat="1" ht="12.75" customHeight="1" x14ac:dyDescent="0.25">
      <c r="A4" s="25"/>
      <c r="B4" s="56" t="s">
        <v>141</v>
      </c>
      <c r="C4" s="33">
        <v>210068</v>
      </c>
      <c r="D4" s="33">
        <v>260103</v>
      </c>
      <c r="E4" s="33">
        <v>386887</v>
      </c>
      <c r="F4" s="27">
        <v>386727</v>
      </c>
      <c r="G4" s="28">
        <v>432760</v>
      </c>
      <c r="H4" s="29">
        <v>450637</v>
      </c>
      <c r="I4" s="33">
        <v>368691</v>
      </c>
      <c r="J4" s="33">
        <v>391048</v>
      </c>
      <c r="K4" s="33">
        <v>433961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142</v>
      </c>
      <c r="C5" s="33">
        <v>619712</v>
      </c>
      <c r="D5" s="33">
        <v>736996</v>
      </c>
      <c r="E5" s="33">
        <v>750446</v>
      </c>
      <c r="F5" s="32">
        <v>831734</v>
      </c>
      <c r="G5" s="33">
        <v>821387</v>
      </c>
      <c r="H5" s="34">
        <v>866879</v>
      </c>
      <c r="I5" s="33">
        <v>942087</v>
      </c>
      <c r="J5" s="33">
        <v>1061082</v>
      </c>
      <c r="K5" s="33">
        <v>1107747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143</v>
      </c>
      <c r="C6" s="33">
        <v>415716</v>
      </c>
      <c r="D6" s="33">
        <v>466550</v>
      </c>
      <c r="E6" s="33">
        <v>504076</v>
      </c>
      <c r="F6" s="32">
        <v>527618</v>
      </c>
      <c r="G6" s="33">
        <v>579526</v>
      </c>
      <c r="H6" s="34">
        <v>581049</v>
      </c>
      <c r="I6" s="33">
        <v>603266</v>
      </c>
      <c r="J6" s="33">
        <v>638332</v>
      </c>
      <c r="K6" s="33">
        <v>666854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144</v>
      </c>
      <c r="C7" s="33">
        <v>72311</v>
      </c>
      <c r="D7" s="33">
        <v>108292</v>
      </c>
      <c r="E7" s="33">
        <v>63493</v>
      </c>
      <c r="F7" s="32">
        <v>72664</v>
      </c>
      <c r="G7" s="33">
        <v>72664</v>
      </c>
      <c r="H7" s="34">
        <v>67894</v>
      </c>
      <c r="I7" s="33">
        <v>79105</v>
      </c>
      <c r="J7" s="33">
        <v>85017</v>
      </c>
      <c r="K7" s="33">
        <v>89523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145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146</v>
      </c>
      <c r="C9" s="33">
        <v>419326</v>
      </c>
      <c r="D9" s="33">
        <v>420398</v>
      </c>
      <c r="E9" s="33">
        <v>652627</v>
      </c>
      <c r="F9" s="32">
        <v>723692</v>
      </c>
      <c r="G9" s="33">
        <v>721639</v>
      </c>
      <c r="H9" s="34">
        <v>875720</v>
      </c>
      <c r="I9" s="33">
        <v>853675</v>
      </c>
      <c r="J9" s="33">
        <v>942045</v>
      </c>
      <c r="K9" s="33">
        <v>1059122</v>
      </c>
      <c r="Z9" s="53">
        <f t="shared" si="0"/>
        <v>1</v>
      </c>
      <c r="AA9" s="14" t="s">
        <v>30</v>
      </c>
    </row>
    <row r="10" spans="1:27" s="14" customFormat="1" ht="12.75" customHeight="1" x14ac:dyDescent="0.25">
      <c r="A10" s="25"/>
      <c r="B10" s="56" t="s">
        <v>147</v>
      </c>
      <c r="C10" s="33">
        <v>13785</v>
      </c>
      <c r="D10" s="33">
        <v>21079</v>
      </c>
      <c r="E10" s="33">
        <v>18260</v>
      </c>
      <c r="F10" s="32">
        <v>23767</v>
      </c>
      <c r="G10" s="33">
        <v>17412</v>
      </c>
      <c r="H10" s="34">
        <v>31412</v>
      </c>
      <c r="I10" s="33">
        <v>15206</v>
      </c>
      <c r="J10" s="33">
        <v>15445</v>
      </c>
      <c r="K10" s="33">
        <v>16264</v>
      </c>
      <c r="Z10" s="53">
        <f t="shared" si="0"/>
        <v>1</v>
      </c>
    </row>
    <row r="11" spans="1:27" s="14" customFormat="1" ht="12.75" customHeight="1" x14ac:dyDescent="0.25">
      <c r="A11" s="25"/>
      <c r="B11" s="56" t="s">
        <v>148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1</v>
      </c>
    </row>
    <row r="12" spans="1:27" s="14" customFormat="1" ht="12.75" customHeight="1" x14ac:dyDescent="0.25">
      <c r="A12" s="25"/>
      <c r="B12" s="56" t="s">
        <v>149</v>
      </c>
      <c r="C12" s="33">
        <v>1840994</v>
      </c>
      <c r="D12" s="33">
        <v>2011841</v>
      </c>
      <c r="E12" s="33">
        <v>2070263</v>
      </c>
      <c r="F12" s="32">
        <v>2264149</v>
      </c>
      <c r="G12" s="33">
        <v>2200001</v>
      </c>
      <c r="H12" s="34">
        <v>2232535</v>
      </c>
      <c r="I12" s="33">
        <v>2448625</v>
      </c>
      <c r="J12" s="33">
        <v>2622795</v>
      </c>
      <c r="K12" s="33">
        <v>2802633</v>
      </c>
      <c r="Z12" s="53">
        <f t="shared" si="0"/>
        <v>1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3591912</v>
      </c>
      <c r="D19" s="46">
        <f t="shared" ref="D19:K19" si="1">SUM(D4:D18)</f>
        <v>4025259</v>
      </c>
      <c r="E19" s="46">
        <f t="shared" si="1"/>
        <v>4446052</v>
      </c>
      <c r="F19" s="47">
        <f t="shared" si="1"/>
        <v>4830351</v>
      </c>
      <c r="G19" s="46">
        <f t="shared" si="1"/>
        <v>4845389</v>
      </c>
      <c r="H19" s="48">
        <f t="shared" si="1"/>
        <v>5106126</v>
      </c>
      <c r="I19" s="46">
        <f t="shared" si="1"/>
        <v>5310655</v>
      </c>
      <c r="J19" s="46">
        <f t="shared" si="1"/>
        <v>5755764</v>
      </c>
      <c r="K19" s="46">
        <f t="shared" si="1"/>
        <v>6176104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175</v>
      </c>
      <c r="D3" s="17" t="s">
        <v>179</v>
      </c>
      <c r="E3" s="17" t="s">
        <v>174</v>
      </c>
      <c r="F3" s="173" t="s">
        <v>180</v>
      </c>
      <c r="G3" s="174"/>
      <c r="H3" s="175"/>
      <c r="I3" s="17" t="s">
        <v>178</v>
      </c>
      <c r="J3" s="17" t="s">
        <v>177</v>
      </c>
      <c r="K3" s="17" t="s">
        <v>176</v>
      </c>
    </row>
    <row r="4" spans="1:27" s="23" customFormat="1" ht="12.75" customHeight="1" x14ac:dyDescent="0.25">
      <c r="A4" s="18"/>
      <c r="B4" s="19" t="s">
        <v>6</v>
      </c>
      <c r="C4" s="20">
        <f>SUM(C5:C7)</f>
        <v>3477590</v>
      </c>
      <c r="D4" s="20">
        <f t="shared" ref="D4:K4" si="0">SUM(D5:D7)</f>
        <v>3855984</v>
      </c>
      <c r="E4" s="20">
        <f t="shared" si="0"/>
        <v>4257849</v>
      </c>
      <c r="F4" s="21">
        <f t="shared" si="0"/>
        <v>4652342</v>
      </c>
      <c r="G4" s="20">
        <f t="shared" si="0"/>
        <v>4647378</v>
      </c>
      <c r="H4" s="22">
        <f t="shared" si="0"/>
        <v>4887811</v>
      </c>
      <c r="I4" s="20">
        <f t="shared" si="0"/>
        <v>5094023</v>
      </c>
      <c r="J4" s="20">
        <f t="shared" si="0"/>
        <v>5522614</v>
      </c>
      <c r="K4" s="20">
        <f t="shared" si="0"/>
        <v>5907135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2214285</v>
      </c>
      <c r="D5" s="28">
        <v>2540843</v>
      </c>
      <c r="E5" s="28">
        <v>2763208</v>
      </c>
      <c r="F5" s="27">
        <v>3084205</v>
      </c>
      <c r="G5" s="28">
        <v>3070775</v>
      </c>
      <c r="H5" s="29">
        <v>3073543</v>
      </c>
      <c r="I5" s="28">
        <v>3491327</v>
      </c>
      <c r="J5" s="28">
        <v>3680090</v>
      </c>
      <c r="K5" s="29">
        <v>3895348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1263305</v>
      </c>
      <c r="D6" s="33">
        <v>1315097</v>
      </c>
      <c r="E6" s="33">
        <v>1494563</v>
      </c>
      <c r="F6" s="32">
        <v>1568137</v>
      </c>
      <c r="G6" s="33">
        <v>1576603</v>
      </c>
      <c r="H6" s="34">
        <v>1814236</v>
      </c>
      <c r="I6" s="33">
        <v>1602696</v>
      </c>
      <c r="J6" s="33">
        <v>1842524</v>
      </c>
      <c r="K6" s="34">
        <v>2011787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44</v>
      </c>
      <c r="E7" s="36">
        <v>78</v>
      </c>
      <c r="F7" s="35">
        <v>0</v>
      </c>
      <c r="G7" s="36">
        <v>0</v>
      </c>
      <c r="H7" s="37">
        <v>32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93375</v>
      </c>
      <c r="D8" s="20">
        <f t="shared" ref="D8:K8" si="1">SUM(D9:D15)</f>
        <v>133299</v>
      </c>
      <c r="E8" s="20">
        <f t="shared" si="1"/>
        <v>136107</v>
      </c>
      <c r="F8" s="21">
        <f t="shared" si="1"/>
        <v>142164</v>
      </c>
      <c r="G8" s="20">
        <f t="shared" si="1"/>
        <v>129258</v>
      </c>
      <c r="H8" s="22">
        <f t="shared" si="1"/>
        <v>149562</v>
      </c>
      <c r="I8" s="20">
        <f t="shared" si="1"/>
        <v>169047</v>
      </c>
      <c r="J8" s="20">
        <f t="shared" si="1"/>
        <v>177024</v>
      </c>
      <c r="K8" s="20">
        <f t="shared" si="1"/>
        <v>203524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1509</v>
      </c>
      <c r="D9" s="28">
        <v>13000</v>
      </c>
      <c r="E9" s="28">
        <v>833</v>
      </c>
      <c r="F9" s="27">
        <v>14697</v>
      </c>
      <c r="G9" s="28">
        <v>136</v>
      </c>
      <c r="H9" s="29">
        <v>268</v>
      </c>
      <c r="I9" s="28">
        <v>250</v>
      </c>
      <c r="J9" s="28">
        <v>250</v>
      </c>
      <c r="K9" s="29">
        <v>17381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88</v>
      </c>
      <c r="F10" s="32">
        <v>0</v>
      </c>
      <c r="G10" s="33">
        <v>155</v>
      </c>
      <c r="H10" s="34">
        <v>41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85042</v>
      </c>
      <c r="D14" s="33">
        <v>110777</v>
      </c>
      <c r="E14" s="33">
        <v>123350</v>
      </c>
      <c r="F14" s="32">
        <v>123153</v>
      </c>
      <c r="G14" s="33">
        <v>123153</v>
      </c>
      <c r="H14" s="34">
        <v>137799</v>
      </c>
      <c r="I14" s="33">
        <v>163313</v>
      </c>
      <c r="J14" s="33">
        <v>171132</v>
      </c>
      <c r="K14" s="34">
        <v>180202</v>
      </c>
    </row>
    <row r="15" spans="1:27" s="14" customFormat="1" ht="12.75" customHeight="1" x14ac:dyDescent="0.25">
      <c r="A15" s="25"/>
      <c r="B15" s="26" t="s">
        <v>20</v>
      </c>
      <c r="C15" s="35">
        <v>6824</v>
      </c>
      <c r="D15" s="36">
        <v>9522</v>
      </c>
      <c r="E15" s="36">
        <v>11836</v>
      </c>
      <c r="F15" s="35">
        <v>4314</v>
      </c>
      <c r="G15" s="36">
        <v>5814</v>
      </c>
      <c r="H15" s="37">
        <v>11454</v>
      </c>
      <c r="I15" s="36">
        <v>5484</v>
      </c>
      <c r="J15" s="36">
        <v>5642</v>
      </c>
      <c r="K15" s="37">
        <v>5941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20947</v>
      </c>
      <c r="D16" s="20">
        <f t="shared" ref="D16:K16" si="2">SUM(D17:D23)</f>
        <v>35976</v>
      </c>
      <c r="E16" s="20">
        <f t="shared" si="2"/>
        <v>52096</v>
      </c>
      <c r="F16" s="21">
        <f t="shared" si="2"/>
        <v>35845</v>
      </c>
      <c r="G16" s="20">
        <f t="shared" si="2"/>
        <v>68753</v>
      </c>
      <c r="H16" s="22">
        <f t="shared" si="2"/>
        <v>68753</v>
      </c>
      <c r="I16" s="20">
        <f t="shared" si="2"/>
        <v>47585</v>
      </c>
      <c r="J16" s="20">
        <f t="shared" si="2"/>
        <v>56126</v>
      </c>
      <c r="K16" s="20">
        <f t="shared" si="2"/>
        <v>65445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20947</v>
      </c>
      <c r="D18" s="33">
        <v>35976</v>
      </c>
      <c r="E18" s="33">
        <v>52096</v>
      </c>
      <c r="F18" s="32">
        <v>35845</v>
      </c>
      <c r="G18" s="33">
        <v>68753</v>
      </c>
      <c r="H18" s="34">
        <v>68753</v>
      </c>
      <c r="I18" s="33">
        <v>47585</v>
      </c>
      <c r="J18" s="33">
        <v>56126</v>
      </c>
      <c r="K18" s="34">
        <v>65445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3591912</v>
      </c>
      <c r="D26" s="46">
        <f t="shared" ref="D26:K26" si="3">+D4+D8+D16+D24</f>
        <v>4025259</v>
      </c>
      <c r="E26" s="46">
        <f t="shared" si="3"/>
        <v>4446052</v>
      </c>
      <c r="F26" s="47">
        <f t="shared" si="3"/>
        <v>4830351</v>
      </c>
      <c r="G26" s="46">
        <f t="shared" si="3"/>
        <v>4845389</v>
      </c>
      <c r="H26" s="48">
        <f t="shared" si="3"/>
        <v>5106126</v>
      </c>
      <c r="I26" s="46">
        <f t="shared" si="3"/>
        <v>5310655</v>
      </c>
      <c r="J26" s="46">
        <f t="shared" si="3"/>
        <v>5755764</v>
      </c>
      <c r="K26" s="46">
        <f t="shared" si="3"/>
        <v>6176104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175</v>
      </c>
      <c r="D3" s="17" t="s">
        <v>179</v>
      </c>
      <c r="E3" s="17" t="s">
        <v>174</v>
      </c>
      <c r="F3" s="173" t="s">
        <v>180</v>
      </c>
      <c r="G3" s="174"/>
      <c r="H3" s="175"/>
      <c r="I3" s="17" t="s">
        <v>178</v>
      </c>
      <c r="J3" s="17" t="s">
        <v>177</v>
      </c>
      <c r="K3" s="17" t="s">
        <v>176</v>
      </c>
      <c r="Z3" s="54" t="s">
        <v>32</v>
      </c>
    </row>
    <row r="4" spans="1:27" s="14" customFormat="1" ht="12.75" customHeight="1" x14ac:dyDescent="0.25">
      <c r="A4" s="25"/>
      <c r="B4" s="56" t="s">
        <v>150</v>
      </c>
      <c r="C4" s="33">
        <v>240717</v>
      </c>
      <c r="D4" s="33">
        <v>230506</v>
      </c>
      <c r="E4" s="33">
        <v>241332</v>
      </c>
      <c r="F4" s="27">
        <v>266627</v>
      </c>
      <c r="G4" s="28">
        <v>255502</v>
      </c>
      <c r="H4" s="29">
        <v>255502</v>
      </c>
      <c r="I4" s="33">
        <v>288932</v>
      </c>
      <c r="J4" s="33">
        <v>304538</v>
      </c>
      <c r="K4" s="33">
        <v>326092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151</v>
      </c>
      <c r="C5" s="33">
        <v>16232</v>
      </c>
      <c r="D5" s="33">
        <v>11121</v>
      </c>
      <c r="E5" s="33">
        <v>8497</v>
      </c>
      <c r="F5" s="32">
        <v>19200</v>
      </c>
      <c r="G5" s="33">
        <v>19200</v>
      </c>
      <c r="H5" s="34">
        <v>19200</v>
      </c>
      <c r="I5" s="33">
        <v>30220</v>
      </c>
      <c r="J5" s="33">
        <v>28704</v>
      </c>
      <c r="K5" s="33">
        <v>33801</v>
      </c>
      <c r="Z5" s="53">
        <f t="shared" si="0"/>
        <v>1</v>
      </c>
      <c r="AA5" s="30">
        <v>5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256949</v>
      </c>
      <c r="D19" s="46">
        <f t="shared" ref="D19:K19" si="1">SUM(D4:D18)</f>
        <v>241627</v>
      </c>
      <c r="E19" s="46">
        <f t="shared" si="1"/>
        <v>249829</v>
      </c>
      <c r="F19" s="47">
        <f t="shared" si="1"/>
        <v>285827</v>
      </c>
      <c r="G19" s="46">
        <f t="shared" si="1"/>
        <v>274702</v>
      </c>
      <c r="H19" s="48">
        <f t="shared" si="1"/>
        <v>274702</v>
      </c>
      <c r="I19" s="46">
        <f t="shared" si="1"/>
        <v>319152</v>
      </c>
      <c r="J19" s="46">
        <f t="shared" si="1"/>
        <v>333242</v>
      </c>
      <c r="K19" s="46">
        <f t="shared" si="1"/>
        <v>359893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175</v>
      </c>
      <c r="D3" s="17" t="s">
        <v>179</v>
      </c>
      <c r="E3" s="17" t="s">
        <v>174</v>
      </c>
      <c r="F3" s="173" t="s">
        <v>180</v>
      </c>
      <c r="G3" s="174"/>
      <c r="H3" s="175"/>
      <c r="I3" s="17" t="s">
        <v>178</v>
      </c>
      <c r="J3" s="17" t="s">
        <v>177</v>
      </c>
      <c r="K3" s="17" t="s">
        <v>176</v>
      </c>
    </row>
    <row r="4" spans="1:27" s="23" customFormat="1" ht="12.75" customHeight="1" x14ac:dyDescent="0.25">
      <c r="A4" s="18"/>
      <c r="B4" s="19" t="s">
        <v>6</v>
      </c>
      <c r="C4" s="20">
        <f>SUM(C5:C7)</f>
        <v>205202</v>
      </c>
      <c r="D4" s="20">
        <f t="shared" ref="D4:K4" si="0">SUM(D5:D7)</f>
        <v>222860</v>
      </c>
      <c r="E4" s="20">
        <f t="shared" si="0"/>
        <v>236272</v>
      </c>
      <c r="F4" s="21">
        <f t="shared" si="0"/>
        <v>263056</v>
      </c>
      <c r="G4" s="20">
        <f t="shared" si="0"/>
        <v>256381</v>
      </c>
      <c r="H4" s="22">
        <f t="shared" si="0"/>
        <v>256381</v>
      </c>
      <c r="I4" s="20">
        <f t="shared" si="0"/>
        <v>274891</v>
      </c>
      <c r="J4" s="20">
        <f t="shared" si="0"/>
        <v>292947</v>
      </c>
      <c r="K4" s="20">
        <f t="shared" si="0"/>
        <v>308473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151139</v>
      </c>
      <c r="D5" s="28">
        <v>169847</v>
      </c>
      <c r="E5" s="28">
        <v>186522</v>
      </c>
      <c r="F5" s="27">
        <v>209462</v>
      </c>
      <c r="G5" s="28">
        <v>209462</v>
      </c>
      <c r="H5" s="29">
        <v>209462</v>
      </c>
      <c r="I5" s="28">
        <v>224546</v>
      </c>
      <c r="J5" s="28">
        <v>238706</v>
      </c>
      <c r="K5" s="29">
        <v>251358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53830</v>
      </c>
      <c r="D6" s="33">
        <v>52781</v>
      </c>
      <c r="E6" s="33">
        <v>49729</v>
      </c>
      <c r="F6" s="32">
        <v>53594</v>
      </c>
      <c r="G6" s="33">
        <v>46919</v>
      </c>
      <c r="H6" s="34">
        <v>46810</v>
      </c>
      <c r="I6" s="33">
        <v>50345</v>
      </c>
      <c r="J6" s="33">
        <v>54241</v>
      </c>
      <c r="K6" s="34">
        <v>57115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233</v>
      </c>
      <c r="D7" s="36">
        <v>232</v>
      </c>
      <c r="E7" s="36">
        <v>21</v>
      </c>
      <c r="F7" s="35">
        <v>0</v>
      </c>
      <c r="G7" s="36">
        <v>0</v>
      </c>
      <c r="H7" s="37">
        <v>109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26</v>
      </c>
      <c r="D8" s="20">
        <f t="shared" ref="D8:K8" si="1">SUM(D9:D15)</f>
        <v>137</v>
      </c>
      <c r="E8" s="20">
        <f t="shared" si="1"/>
        <v>197</v>
      </c>
      <c r="F8" s="21">
        <f t="shared" si="1"/>
        <v>0</v>
      </c>
      <c r="G8" s="20">
        <f t="shared" si="1"/>
        <v>150</v>
      </c>
      <c r="H8" s="22">
        <f t="shared" si="1"/>
        <v>150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109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150</v>
      </c>
      <c r="H10" s="34">
        <v>125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26</v>
      </c>
      <c r="D15" s="36">
        <v>28</v>
      </c>
      <c r="E15" s="36">
        <v>197</v>
      </c>
      <c r="F15" s="35">
        <v>0</v>
      </c>
      <c r="G15" s="36">
        <v>0</v>
      </c>
      <c r="H15" s="37">
        <v>25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51721</v>
      </c>
      <c r="D16" s="20">
        <f t="shared" ref="D16:K16" si="2">SUM(D17:D23)</f>
        <v>18630</v>
      </c>
      <c r="E16" s="20">
        <f t="shared" si="2"/>
        <v>13360</v>
      </c>
      <c r="F16" s="21">
        <f t="shared" si="2"/>
        <v>22771</v>
      </c>
      <c r="G16" s="20">
        <f t="shared" si="2"/>
        <v>18171</v>
      </c>
      <c r="H16" s="22">
        <f t="shared" si="2"/>
        <v>18171</v>
      </c>
      <c r="I16" s="20">
        <f t="shared" si="2"/>
        <v>44261</v>
      </c>
      <c r="J16" s="20">
        <f t="shared" si="2"/>
        <v>40295</v>
      </c>
      <c r="K16" s="20">
        <f t="shared" si="2"/>
        <v>51420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51721</v>
      </c>
      <c r="D18" s="33">
        <v>18630</v>
      </c>
      <c r="E18" s="33">
        <v>13360</v>
      </c>
      <c r="F18" s="32">
        <v>22771</v>
      </c>
      <c r="G18" s="33">
        <v>18171</v>
      </c>
      <c r="H18" s="34">
        <v>18171</v>
      </c>
      <c r="I18" s="33">
        <v>44261</v>
      </c>
      <c r="J18" s="33">
        <v>40295</v>
      </c>
      <c r="K18" s="34">
        <v>51420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256949</v>
      </c>
      <c r="D26" s="46">
        <f t="shared" ref="D26:K26" si="3">+D4+D8+D16+D24</f>
        <v>241627</v>
      </c>
      <c r="E26" s="46">
        <f t="shared" si="3"/>
        <v>249829</v>
      </c>
      <c r="F26" s="47">
        <f t="shared" si="3"/>
        <v>285827</v>
      </c>
      <c r="G26" s="46">
        <f t="shared" si="3"/>
        <v>274702</v>
      </c>
      <c r="H26" s="48">
        <f t="shared" si="3"/>
        <v>274702</v>
      </c>
      <c r="I26" s="46">
        <f t="shared" si="3"/>
        <v>319152</v>
      </c>
      <c r="J26" s="46">
        <f t="shared" si="3"/>
        <v>333242</v>
      </c>
      <c r="K26" s="46">
        <f t="shared" si="3"/>
        <v>359893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1</vt:i4>
      </vt:variant>
    </vt:vector>
  </HeadingPairs>
  <TitlesOfParts>
    <vt:vector size="30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C.3.6</vt:lpstr>
      <vt:lpstr>C.4.6</vt:lpstr>
      <vt:lpstr>C.3.7</vt:lpstr>
      <vt:lpstr>C.4.7</vt:lpstr>
      <vt:lpstr>C.3.8</vt:lpstr>
      <vt:lpstr>C.4.8</vt:lpstr>
      <vt:lpstr>B.1</vt:lpstr>
      <vt:lpstr>B.2</vt:lpstr>
      <vt:lpstr>B.2.1</vt:lpstr>
      <vt:lpstr>B.2.2</vt:lpstr>
      <vt:lpstr>B.2.3</vt:lpstr>
      <vt:lpstr>B.2.4</vt:lpstr>
      <vt:lpstr>B.2.5</vt:lpstr>
      <vt:lpstr>B.2.6</vt:lpstr>
      <vt:lpstr>B.2.7</vt:lpstr>
      <vt:lpstr>B.2.8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2014-05-29T13:07:41Z</dcterms:created>
  <dcterms:modified xsi:type="dcterms:W3CDTF">2014-05-30T09:50:42Z</dcterms:modified>
</cp:coreProperties>
</file>